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8240" windowHeight="7995"/>
  </bookViews>
  <sheets>
    <sheet name="doc1 (2)" sheetId="1" r:id="rId1"/>
  </sheets>
  <calcPr calcId="125725"/>
</workbook>
</file>

<file path=xl/calcChain.xml><?xml version="1.0" encoding="utf-8"?>
<calcChain xmlns="http://schemas.openxmlformats.org/spreadsheetml/2006/main">
  <c r="G138" i="1"/>
  <c r="G137"/>
  <c r="F136"/>
  <c r="G136" s="1"/>
  <c r="F133"/>
  <c r="F132" s="1"/>
  <c r="G131"/>
  <c r="F130"/>
  <c r="G130" s="1"/>
  <c r="G129"/>
  <c r="F128"/>
  <c r="G128" s="1"/>
  <c r="G127"/>
  <c r="F126"/>
  <c r="G126" s="1"/>
  <c r="G124"/>
  <c r="F123"/>
  <c r="G123" s="1"/>
  <c r="G121"/>
  <c r="G120"/>
  <c r="G119"/>
  <c r="F118"/>
  <c r="G118" s="1"/>
  <c r="G116"/>
  <c r="G115"/>
  <c r="F114"/>
  <c r="G114" s="1"/>
  <c r="G113"/>
  <c r="F112"/>
  <c r="G112" s="1"/>
  <c r="G111"/>
  <c r="F109"/>
  <c r="G109" s="1"/>
  <c r="G108"/>
  <c r="G107"/>
  <c r="G106"/>
  <c r="F106"/>
  <c r="G105"/>
  <c r="G104"/>
  <c r="F103"/>
  <c r="G103" s="1"/>
  <c r="G102"/>
  <c r="G101"/>
  <c r="F100"/>
  <c r="G100" s="1"/>
  <c r="G98"/>
  <c r="G97"/>
  <c r="G96"/>
  <c r="F95"/>
  <c r="G95" s="1"/>
  <c r="G93"/>
  <c r="F92"/>
  <c r="G92" s="1"/>
  <c r="F91"/>
  <c r="G91" s="1"/>
  <c r="G90"/>
  <c r="G89"/>
  <c r="G88"/>
  <c r="F88"/>
  <c r="G87"/>
  <c r="G86"/>
  <c r="F85"/>
  <c r="G85" s="1"/>
  <c r="G83"/>
  <c r="F82"/>
  <c r="G82" s="1"/>
  <c r="G80"/>
  <c r="F79"/>
  <c r="G79" s="1"/>
  <c r="G78"/>
  <c r="F77"/>
  <c r="G77" s="1"/>
  <c r="G76"/>
  <c r="F75"/>
  <c r="G75" s="1"/>
  <c r="G74"/>
  <c r="F73"/>
  <c r="G70"/>
  <c r="G69"/>
  <c r="F68"/>
  <c r="G68" s="1"/>
  <c r="G67"/>
  <c r="G65"/>
  <c r="G64"/>
  <c r="G63"/>
  <c r="G62"/>
  <c r="F61"/>
  <c r="G61" s="1"/>
  <c r="G60"/>
  <c r="G59"/>
  <c r="G58"/>
  <c r="G57"/>
  <c r="G56"/>
  <c r="G55"/>
  <c r="G54"/>
  <c r="G53"/>
  <c r="G52"/>
  <c r="G51"/>
  <c r="F50"/>
  <c r="G50" s="1"/>
  <c r="G49"/>
  <c r="G48"/>
  <c r="G47"/>
  <c r="G46"/>
  <c r="G45"/>
  <c r="G44"/>
  <c r="G43"/>
  <c r="F42"/>
  <c r="G42" s="1"/>
  <c r="G40"/>
  <c r="F39"/>
  <c r="G39" s="1"/>
  <c r="G37"/>
  <c r="F36"/>
  <c r="G36" s="1"/>
  <c r="G35"/>
  <c r="F34"/>
  <c r="G34" s="1"/>
  <c r="G32"/>
  <c r="F31"/>
  <c r="G31" s="1"/>
  <c r="G29"/>
  <c r="G28"/>
  <c r="F27"/>
  <c r="G27" s="1"/>
  <c r="G26"/>
  <c r="F25"/>
  <c r="G23"/>
  <c r="F22"/>
  <c r="G22" s="1"/>
  <c r="G20"/>
  <c r="G18"/>
  <c r="G17"/>
  <c r="G16"/>
  <c r="G15"/>
  <c r="G14"/>
  <c r="F13"/>
  <c r="G13" s="1"/>
  <c r="F12"/>
  <c r="G12" s="1"/>
  <c r="G11"/>
  <c r="F10"/>
  <c r="G10" s="1"/>
  <c r="G8"/>
  <c r="G7"/>
  <c r="F6"/>
  <c r="G6" s="1"/>
  <c r="F4"/>
  <c r="E4"/>
  <c r="F24" l="1"/>
  <c r="G24" s="1"/>
  <c r="F72"/>
  <c r="G72" s="1"/>
  <c r="F33"/>
  <c r="G33" s="1"/>
  <c r="G25"/>
  <c r="G73"/>
  <c r="F3"/>
  <c r="G3" s="1"/>
  <c r="F38"/>
  <c r="G38" s="1"/>
  <c r="F81"/>
  <c r="G81" s="1"/>
  <c r="F94"/>
  <c r="G94" s="1"/>
  <c r="F122"/>
  <c r="G122" s="1"/>
  <c r="F135"/>
  <c r="G135" s="1"/>
  <c r="F9"/>
  <c r="G9" s="1"/>
  <c r="F21"/>
  <c r="G21" s="1"/>
  <c r="F117"/>
  <c r="G117" s="1"/>
  <c r="F125"/>
  <c r="G125" s="1"/>
  <c r="F140" l="1"/>
  <c r="G140" s="1"/>
</calcChain>
</file>

<file path=xl/sharedStrings.xml><?xml version="1.0" encoding="utf-8"?>
<sst xmlns="http://schemas.openxmlformats.org/spreadsheetml/2006/main" count="488" uniqueCount="351">
  <si>
    <t>Dział</t>
  </si>
  <si>
    <t>Rozdział</t>
  </si>
  <si>
    <t>Paragraf</t>
  </si>
  <si>
    <t>Treść</t>
  </si>
  <si>
    <t>Plan 2011</t>
  </si>
  <si>
    <t>Wykonanie I półrocze 2011</t>
  </si>
  <si>
    <t>%</t>
  </si>
  <si>
    <t>010</t>
  </si>
  <si>
    <t>Rolnictwo i łowiectwo</t>
  </si>
  <si>
    <t>219 414,00</t>
  </si>
  <si>
    <t>01010</t>
  </si>
  <si>
    <t>6207</t>
  </si>
  <si>
    <t>Dotacje celowe w ramach programów finansowanych z udziałem środków europejskich oraz środków, o których mowa w art.5 ust.1 pkt. 3 oraz ust. 3 pkt 5 i 6 ustawy, lub płatności w ramach budżetu środków europejskich</t>
  </si>
  <si>
    <t>01095</t>
  </si>
  <si>
    <t>Pozostała działalność</t>
  </si>
  <si>
    <t>2010</t>
  </si>
  <si>
    <t>Dotacje celowe otrzymane z budżetu państwa na realizację zadań bieżących z zakresu administracji rządowej oraz innych zadań zleconych gminie (związkom gmin) ustawami</t>
  </si>
  <si>
    <t>149 414,00</t>
  </si>
  <si>
    <t>149 413,32</t>
  </si>
  <si>
    <t>6288</t>
  </si>
  <si>
    <t>Środki otrzymane od pozostałych jednostek zaliczanych do sektora finansów publicznych na finansowanie lub dofinansowanie kosztów realizacji inwestycji i zakupów inwestycyjnych jednostek zaliczanych do sektora finansów publicznych</t>
  </si>
  <si>
    <t>70 000,00</t>
  </si>
  <si>
    <t>0,00</t>
  </si>
  <si>
    <t>600</t>
  </si>
  <si>
    <t>Transport i łączność</t>
  </si>
  <si>
    <t>6 655,00</t>
  </si>
  <si>
    <t>60014</t>
  </si>
  <si>
    <t>Drogi publiczne powiatowe</t>
  </si>
  <si>
    <t>2320</t>
  </si>
  <si>
    <t>Dotacje celowe otrzymane z powiatu na zadania bieżące realizowane na podstawie porozumień (umów) między jednostkami samorządu terytorialnego</t>
  </si>
  <si>
    <t>700</t>
  </si>
  <si>
    <t>Gospodarka mieszkaniowa</t>
  </si>
  <si>
    <t>258 000,00</t>
  </si>
  <si>
    <t>70005</t>
  </si>
  <si>
    <t>Gospodarka gruntami i nieruchomościami</t>
  </si>
  <si>
    <t>0470</t>
  </si>
  <si>
    <t>Wpływy z opłat za zarząd, użytkowanie i użytkowanie wieczyste nieruchomości</t>
  </si>
  <si>
    <t>44 000,00</t>
  </si>
  <si>
    <t>38 174,29</t>
  </si>
  <si>
    <t>0690</t>
  </si>
  <si>
    <t>Wpływy z różnych opłat</t>
  </si>
  <si>
    <t>1 500,00</t>
  </si>
  <si>
    <t>0750</t>
  </si>
  <si>
    <t>Dochody z najmu i dzierżawy składników majątkowych Skarbu Państwa, jednostek samorządu terytorialnego lub innych jednostek zaliczanych do sektora finansów publicznych oraz innych umów o podobnym charakterze</t>
  </si>
  <si>
    <t>50 000,00</t>
  </si>
  <si>
    <t>20 684,03</t>
  </si>
  <si>
    <t>0760</t>
  </si>
  <si>
    <t>Wpływy z tytułu przekształcenia prawa użytkowania wieczystego przysługującego osobom fizycznym w prawo własności</t>
  </si>
  <si>
    <t>10 000,00</t>
  </si>
  <si>
    <t>3 455,10</t>
  </si>
  <si>
    <t>0770</t>
  </si>
  <si>
    <t>Wpłaty z tytułu odpłatnego nabycia prawa własności oraz prawa użytkowania wieczystego nieruchomości</t>
  </si>
  <si>
    <t>150 000,00</t>
  </si>
  <si>
    <t>32 567,50</t>
  </si>
  <si>
    <t>0870</t>
  </si>
  <si>
    <t>Wpływy ze sprzedaży składników majątkowych</t>
  </si>
  <si>
    <t>3 750,00</t>
  </si>
  <si>
    <t>0920</t>
  </si>
  <si>
    <t>Pozostałe odsetki</t>
  </si>
  <si>
    <t>2 500,00</t>
  </si>
  <si>
    <t>1 670,23</t>
  </si>
  <si>
    <t>710</t>
  </si>
  <si>
    <t>Działalność usługowa</t>
  </si>
  <si>
    <t>71035</t>
  </si>
  <si>
    <t>Cmentarze</t>
  </si>
  <si>
    <t>2020</t>
  </si>
  <si>
    <t>Dotacje celowe otrzymane z budżetu państwa na zadania bieżące realizowane przez gminę na podstawie porozumień z organami administracji rządowej</t>
  </si>
  <si>
    <t>750,00</t>
  </si>
  <si>
    <t>750</t>
  </si>
  <si>
    <t>Administracja publiczna</t>
  </si>
  <si>
    <t>182 088,00</t>
  </si>
  <si>
    <t>75011</t>
  </si>
  <si>
    <t>Urzędy wojewódzkie</t>
  </si>
  <si>
    <t>121 200,00</t>
  </si>
  <si>
    <t>65 261,00</t>
  </si>
  <si>
    <t>75023</t>
  </si>
  <si>
    <t>Urzędy gmin (miast i miast na prawach powiatu)</t>
  </si>
  <si>
    <t>49 201,00</t>
  </si>
  <si>
    <t>3 200,00</t>
  </si>
  <si>
    <t>1 929,00</t>
  </si>
  <si>
    <t>0970</t>
  </si>
  <si>
    <t>Wpływy z różnych dochodów</t>
  </si>
  <si>
    <t>46 001,00</t>
  </si>
  <si>
    <t>52 526,14</t>
  </si>
  <si>
    <t>2360</t>
  </si>
  <si>
    <t>Dochody jednostek samorządu terytorialnego związane z realizacją zadań z zakresu administracji rządowej oraz innych zadań zleconych ustawami</t>
  </si>
  <si>
    <t>27,90</t>
  </si>
  <si>
    <t>75056</t>
  </si>
  <si>
    <t>Spis powszechny i inne</t>
  </si>
  <si>
    <t>11 687,00</t>
  </si>
  <si>
    <t>751</t>
  </si>
  <si>
    <t>Urzędy naczelnych organów władzy państwowej, kontroli i ochrony prawa oraz sądownictwa</t>
  </si>
  <si>
    <t>8 540,00</t>
  </si>
  <si>
    <t>75101</t>
  </si>
  <si>
    <t>Urzędy naczelnych organów władzy państwowej, kontroli i ochrony prawa</t>
  </si>
  <si>
    <t>2 296,00</t>
  </si>
  <si>
    <t>1 150,00</t>
  </si>
  <si>
    <t>75109</t>
  </si>
  <si>
    <t>Wybory do rad gmin, rad powiatów i sejmików województw, wybory wójtów, burmistrzów i prezydentów miast oraz referenda gminne, powiatowe i wojewódzkie</t>
  </si>
  <si>
    <t>6 244,00</t>
  </si>
  <si>
    <t>5 712,00</t>
  </si>
  <si>
    <t>756</t>
  </si>
  <si>
    <t>Dochody od osób prawnych, od osób fizycznych i od innych jednostek nieposiadających osobowości prawnej oraz wydatki związane z ich poborem</t>
  </si>
  <si>
    <t>7 233 500,00</t>
  </si>
  <si>
    <t>75601</t>
  </si>
  <si>
    <t>Wpływy z podatku dochodowego od osób fizycznych</t>
  </si>
  <si>
    <t>6 000,00</t>
  </si>
  <si>
    <t>0350</t>
  </si>
  <si>
    <t>Podatek od działalności gospodarczej osób fizycznych, opłacany w formie karty podatkowej</t>
  </si>
  <si>
    <t>1 926,63</t>
  </si>
  <si>
    <t>0910</t>
  </si>
  <si>
    <t>Odsetki od nieterminowych wpłat z tytułu podatków i opłat</t>
  </si>
  <si>
    <t>14,00</t>
  </si>
  <si>
    <t>75615</t>
  </si>
  <si>
    <t>Wpływy z podatku rolnego, podatku leśnego, podatku od czynności cywilnoprawnych, podatków i opłat lokalnych od osób prawnych i innych jednostek organizacyjnych</t>
  </si>
  <si>
    <t>2 365 000,00</t>
  </si>
  <si>
    <t>0310</t>
  </si>
  <si>
    <t>Podatek od nieruchomości</t>
  </si>
  <si>
    <t>2 200 000,00</t>
  </si>
  <si>
    <t>1 136 444,50</t>
  </si>
  <si>
    <t>0320</t>
  </si>
  <si>
    <t>Podatek rolny</t>
  </si>
  <si>
    <t>80 000,00</t>
  </si>
  <si>
    <t>36 340,27</t>
  </si>
  <si>
    <t>0330</t>
  </si>
  <si>
    <t>Podatek leśny</t>
  </si>
  <si>
    <t>45 000,00</t>
  </si>
  <si>
    <t>25 940,00</t>
  </si>
  <si>
    <t>0340</t>
  </si>
  <si>
    <t>Podatek od środków transportowych</t>
  </si>
  <si>
    <t>8 500,00</t>
  </si>
  <si>
    <t>7 140,00</t>
  </si>
  <si>
    <t>0500</t>
  </si>
  <si>
    <t>Podatek od czynności cywilnoprawnych</t>
  </si>
  <si>
    <t>-188,00</t>
  </si>
  <si>
    <t>734,80</t>
  </si>
  <si>
    <t>2440</t>
  </si>
  <si>
    <t>Dotacje otrzymane z państwowych funduszy celowych na realizację zadań bieżących jednostek sektora finansów publicznych</t>
  </si>
  <si>
    <t>20 000,00</t>
  </si>
  <si>
    <t>6 185,00</t>
  </si>
  <si>
    <t>75616</t>
  </si>
  <si>
    <t>Wpływy z podatku rolnego, podatku leśnego, podatku od spadków i darowizn, podatku od czynności cywilno-prawnych oraz podatków i opłat lokalnych od osób fizycznych</t>
  </si>
  <si>
    <t>1 646 000,00</t>
  </si>
  <si>
    <t>950 000,00</t>
  </si>
  <si>
    <t>526 393,12</t>
  </si>
  <si>
    <t>330 000,00</t>
  </si>
  <si>
    <t>163 121,73</t>
  </si>
  <si>
    <t>7 000,00</t>
  </si>
  <si>
    <t>4 821,16</t>
  </si>
  <si>
    <t>130 000,00</t>
  </si>
  <si>
    <t>81 114,98</t>
  </si>
  <si>
    <t>0360</t>
  </si>
  <si>
    <t>Podatek od spadków i darowizn</t>
  </si>
  <si>
    <t>15 000,00</t>
  </si>
  <si>
    <t>9 996,98</t>
  </si>
  <si>
    <t>0370</t>
  </si>
  <si>
    <t>Opłata od posiadania psów</t>
  </si>
  <si>
    <t>500,00</t>
  </si>
  <si>
    <t>220,00</t>
  </si>
  <si>
    <t>0430</t>
  </si>
  <si>
    <t>Wpływy z opłaty targowej</t>
  </si>
  <si>
    <t>60 000,00</t>
  </si>
  <si>
    <t>27 069,70</t>
  </si>
  <si>
    <t>0440</t>
  </si>
  <si>
    <t>Wpływy z opłaty miejscowej</t>
  </si>
  <si>
    <t>118 372,00</t>
  </si>
  <si>
    <t>2 000,00</t>
  </si>
  <si>
    <t>5 081,56</t>
  </si>
  <si>
    <t>75618</t>
  </si>
  <si>
    <t>Wpływy z innych opłat stanowiących dochody jednostek samorządu terytorialnego na podstawie ustaw</t>
  </si>
  <si>
    <t>246 500,00</t>
  </si>
  <si>
    <t>0410</t>
  </si>
  <si>
    <t>Wpływy z opłaty skarbowej</t>
  </si>
  <si>
    <t>30 000,00</t>
  </si>
  <si>
    <t>18 847,36</t>
  </si>
  <si>
    <t>0460</t>
  </si>
  <si>
    <t>Wpływy z opłaty eksploatacyjnej</t>
  </si>
  <si>
    <t>612,00</t>
  </si>
  <si>
    <t>0480</t>
  </si>
  <si>
    <t>Wpływy z opłat za zezwolenia na sprzedaż alkoholu</t>
  </si>
  <si>
    <t>180 000,00</t>
  </si>
  <si>
    <t>116 960,94</t>
  </si>
  <si>
    <t>0490</t>
  </si>
  <si>
    <t>Wpływy z innych lokalnych opłat pobieranych przez jednostki samorządu terytorialnego na podstawie odrębnych ustaw</t>
  </si>
  <si>
    <t>33 000,00</t>
  </si>
  <si>
    <t>38 196,88</t>
  </si>
  <si>
    <t>0590</t>
  </si>
  <si>
    <t>Wpływy z opłat za koncesje i licencje</t>
  </si>
  <si>
    <t>25,00</t>
  </si>
  <si>
    <t>3 000,00</t>
  </si>
  <si>
    <t>2 538,40</t>
  </si>
  <si>
    <t>75621</t>
  </si>
  <si>
    <t>Udziały gmin w podatkach stanowiących dochód budżetu państwa</t>
  </si>
  <si>
    <t>2 970 000,00</t>
  </si>
  <si>
    <t>0010</t>
  </si>
  <si>
    <t>Podatek dochodowy od osób fizycznych</t>
  </si>
  <si>
    <t>2 930 000,00</t>
  </si>
  <si>
    <t>1 256 174,00</t>
  </si>
  <si>
    <t>0020</t>
  </si>
  <si>
    <t>Podatek dochodowy od osób prawnych</t>
  </si>
  <si>
    <t>40 000,00</t>
  </si>
  <si>
    <t>17 609,12</t>
  </si>
  <si>
    <t>2680</t>
  </si>
  <si>
    <t>Rekompensaty utraconych dochodów w podatkach i  opłatach lokalnych</t>
  </si>
  <si>
    <t>448,00</t>
  </si>
  <si>
    <t>758</t>
  </si>
  <si>
    <t>Różne rozliczenia</t>
  </si>
  <si>
    <t>9 247 672,00</t>
  </si>
  <si>
    <t>75801</t>
  </si>
  <si>
    <t>Część oświatowa subwencji ogólnej dla jednostek samorządu terytorialnego</t>
  </si>
  <si>
    <t>5 493 321,00</t>
  </si>
  <si>
    <t>2920</t>
  </si>
  <si>
    <t>Subwencje ogólne z budżetu państwa</t>
  </si>
  <si>
    <t>3 380 504,00</t>
  </si>
  <si>
    <t>75807</t>
  </si>
  <si>
    <t>Część wyrównawcza subwencji ogólnej dla gmin</t>
  </si>
  <si>
    <t>3 084 526,00</t>
  </si>
  <si>
    <t>1 542 264,00</t>
  </si>
  <si>
    <t>75814</t>
  </si>
  <si>
    <t>Różne rozliczenia finansowe</t>
  </si>
  <si>
    <t>26 076,71</t>
  </si>
  <si>
    <t>75831</t>
  </si>
  <si>
    <t>Część równoważąca subwencji ogólnej dla gmin</t>
  </si>
  <si>
    <t>619 825,00</t>
  </si>
  <si>
    <t>309 912,00</t>
  </si>
  <si>
    <t>801</t>
  </si>
  <si>
    <t>Oświata i wychowanie</t>
  </si>
  <si>
    <t>300 850,00</t>
  </si>
  <si>
    <t>80101</t>
  </si>
  <si>
    <t>Szkoły podstawowe</t>
  </si>
  <si>
    <t>0830</t>
  </si>
  <si>
    <t>Wpływy z usług</t>
  </si>
  <si>
    <t>32 524,40</t>
  </si>
  <si>
    <t>657,00</t>
  </si>
  <si>
    <t>80104</t>
  </si>
  <si>
    <t xml:space="preserve">Przedszkola </t>
  </si>
  <si>
    <t>136 800,00</t>
  </si>
  <si>
    <t>70 300,00</t>
  </si>
  <si>
    <t>39 383,37</t>
  </si>
  <si>
    <t>66 500,00</t>
  </si>
  <si>
    <t>32 625,40</t>
  </si>
  <si>
    <t>80148</t>
  </si>
  <si>
    <t>Stołówki szkolne i przedszkolne</t>
  </si>
  <si>
    <t>104 050,00</t>
  </si>
  <si>
    <t>7 950,00</t>
  </si>
  <si>
    <t>4 160,36</t>
  </si>
  <si>
    <t>96 100,00</t>
  </si>
  <si>
    <t>63 876,75</t>
  </si>
  <si>
    <t>851</t>
  </si>
  <si>
    <t>Ochrona zdrowia</t>
  </si>
  <si>
    <t>200,00</t>
  </si>
  <si>
    <t>85195</t>
  </si>
  <si>
    <t>160,00</t>
  </si>
  <si>
    <t>852</t>
  </si>
  <si>
    <t>Pomoc społeczna</t>
  </si>
  <si>
    <t>4 960 920,00</t>
  </si>
  <si>
    <t>85212</t>
  </si>
  <si>
    <t>Świadczenia rodzinne, świadczenia z funduszu alimentacyjneego oraz składki na ubezpieczenia emerytalne i rentowe z ubezpieczenia społecznego</t>
  </si>
  <si>
    <t>3 917 300,00</t>
  </si>
  <si>
    <t>1 300,00</t>
  </si>
  <si>
    <t>593,96</t>
  </si>
  <si>
    <t>3 371,20</t>
  </si>
  <si>
    <t>3 906 000,00</t>
  </si>
  <si>
    <t>2 200 283,00</t>
  </si>
  <si>
    <t>15464,37</t>
  </si>
  <si>
    <t>85213</t>
  </si>
  <si>
    <t>Składki na ubezpieczenie zdrowotne opłacane za osoby pobierajace niektóre świadczenia z pomocy społecznej, niektóre świadczenia rodzinne oraz za osoby uczestniczące w zajęciach w centrum integracji społecznej.</t>
  </si>
  <si>
    <t>50 500,00</t>
  </si>
  <si>
    <t>29 300,00</t>
  </si>
  <si>
    <t>16 300,00</t>
  </si>
  <si>
    <t>2030</t>
  </si>
  <si>
    <t>Dotacje celowe otrzymane z budżetu państwa na realizację własnych zadań bieżących gmin (związków gmin)</t>
  </si>
  <si>
    <t>21 200,00</t>
  </si>
  <si>
    <t>10 409,00</t>
  </si>
  <si>
    <t>85214</t>
  </si>
  <si>
    <t>Zasiłki i pomoc w naturze oraz składki na ubezpieczenia emerytalne i rentowe</t>
  </si>
  <si>
    <t>269 120,00</t>
  </si>
  <si>
    <t>1 615,00</t>
  </si>
  <si>
    <t>266 120,00</t>
  </si>
  <si>
    <t>85216</t>
  </si>
  <si>
    <t>Zasiłki stałe</t>
  </si>
  <si>
    <t>201 300,00</t>
  </si>
  <si>
    <t>8 000,00</t>
  </si>
  <si>
    <t>8 513,71</t>
  </si>
  <si>
    <t>193 300,00</t>
  </si>
  <si>
    <t>138 820,00</t>
  </si>
  <si>
    <t>85219</t>
  </si>
  <si>
    <t>Ośrodki pomocy społecznej</t>
  </si>
  <si>
    <t>189 200,00</t>
  </si>
  <si>
    <t>97 465,00</t>
  </si>
  <si>
    <t>85228</t>
  </si>
  <si>
    <t>Usługi opiekuńcze i specjalistyczne usługi opiekuńcze</t>
  </si>
  <si>
    <t>21 199,76</t>
  </si>
  <si>
    <t>85295</t>
  </si>
  <si>
    <t>293 500,00</t>
  </si>
  <si>
    <t>1 000,00</t>
  </si>
  <si>
    <t>180,00</t>
  </si>
  <si>
    <t>292 500,00</t>
  </si>
  <si>
    <t>192 700,00</t>
  </si>
  <si>
    <t>853</t>
  </si>
  <si>
    <t>Pozostałe zadania w zakresie polityki społecznej</t>
  </si>
  <si>
    <t>212 412,06</t>
  </si>
  <si>
    <t>85395</t>
  </si>
  <si>
    <t>0900</t>
  </si>
  <si>
    <t>Odsetki od dotacji oraz płatności: wykorzystanych niezgodnie z przeznaczeniem lub wykorzystanych z naruszeniem procedur, o których mowa w art. 184 ustawy, pobranych nienależnie lub w nadmiernej wysokości</t>
  </si>
  <si>
    <t>388,00</t>
  </si>
  <si>
    <t>2007</t>
  </si>
  <si>
    <t>Dotacje celowe w ramach programów finansowanych z udziałem środków europejskich oraz środków o których mowa w art.5 ust.1 pkt 3 oraz ust. 3 pkt 5 i 6 ustawy, lub płatności w ramach budżetu środków europejskich</t>
  </si>
  <si>
    <t>201 222,01</t>
  </si>
  <si>
    <t>158 233,36</t>
  </si>
  <si>
    <t>2009</t>
  </si>
  <si>
    <t>10 802,05</t>
  </si>
  <si>
    <t>8 457,82</t>
  </si>
  <si>
    <t>854</t>
  </si>
  <si>
    <t>Edukacyjna opieka wychowawcza</t>
  </si>
  <si>
    <t>199 003,00</t>
  </si>
  <si>
    <t>85415</t>
  </si>
  <si>
    <t>Pomoc materialna dla uczniów</t>
  </si>
  <si>
    <t>183 681,00</t>
  </si>
  <si>
    <t>900</t>
  </si>
  <si>
    <t>Gospodarka komunalna i ochrona środowiska</t>
  </si>
  <si>
    <t>693 500,00</t>
  </si>
  <si>
    <t>90019</t>
  </si>
  <si>
    <t>Wpływy i wydatki związane z gromadzeniem środków z opłat i kar za korzystanie ze środowiska</t>
  </si>
  <si>
    <t>190 000,00</t>
  </si>
  <si>
    <t>111 769,88</t>
  </si>
  <si>
    <t>90020</t>
  </si>
  <si>
    <t>Wpływy i wydatki związane z gromadzeniem środków z opłat produktowych</t>
  </si>
  <si>
    <t>3 500,00</t>
  </si>
  <si>
    <t>0400</t>
  </si>
  <si>
    <t>Wpływy z opłaty produktowej</t>
  </si>
  <si>
    <t>90095</t>
  </si>
  <si>
    <t>500 000,00</t>
  </si>
  <si>
    <t>0740</t>
  </si>
  <si>
    <t>Wpływy z dywidend</t>
  </si>
  <si>
    <t>921</t>
  </si>
  <si>
    <t>Kultura i ochrona dziedzictwa narodowego</t>
  </si>
  <si>
    <t>92109</t>
  </si>
  <si>
    <t>Domy i ośrodki kultury, świetlice i kluby</t>
  </si>
  <si>
    <t>6208</t>
  </si>
  <si>
    <t>926</t>
  </si>
  <si>
    <t>Kultura fizyczna</t>
  </si>
  <si>
    <t>1 120 000,00</t>
  </si>
  <si>
    <t>92601</t>
  </si>
  <si>
    <t>Obiekty sportowe</t>
  </si>
  <si>
    <t>658 000,00</t>
  </si>
  <si>
    <t>6289</t>
  </si>
  <si>
    <t>462 000,00</t>
  </si>
  <si>
    <t>Razem:</t>
  </si>
  <si>
    <t>24 644 254,06</t>
  </si>
  <si>
    <t>Wykonanie dochodów budżetu gminy Nowe w podziale na działy, rozdziały i paragrafy klasyfikacji budżetowej za I półrocze 2011 roku</t>
  </si>
</sst>
</file>

<file path=xl/styles.xml><?xml version="1.0" encoding="utf-8"?>
<styleSheet xmlns="http://schemas.openxmlformats.org/spreadsheetml/2006/main">
  <fonts count="6">
    <font>
      <sz val="8"/>
      <color indexed="8"/>
      <name val="Arial"/>
      <charset val="204"/>
    </font>
    <font>
      <sz val="10"/>
      <color indexed="8"/>
      <name val="Arial"/>
      <charset val="204"/>
    </font>
    <font>
      <b/>
      <sz val="10"/>
      <color indexed="8"/>
      <name val="Arial"/>
      <charset val="204"/>
    </font>
    <font>
      <b/>
      <sz val="10"/>
      <color indexed="8"/>
      <name val="Arial"/>
      <family val="2"/>
      <charset val="238"/>
    </font>
    <font>
      <b/>
      <sz val="8.5"/>
      <color indexed="8"/>
      <name val="Arial"/>
      <family val="2"/>
      <charset val="238"/>
    </font>
    <font>
      <sz val="8.5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 applyNumberFormat="0" applyFill="0" applyBorder="0" applyAlignment="0" applyProtection="0">
      <alignment vertical="top"/>
    </xf>
  </cellStyleXfs>
  <cellXfs count="22">
    <xf numFmtId="0" fontId="0" fillId="0" borderId="0" xfId="0" applyAlignment="1"/>
    <xf numFmtId="4" fontId="1" fillId="2" borderId="0" xfId="0" applyNumberFormat="1" applyFont="1" applyFill="1" applyBorder="1" applyAlignment="1" applyProtection="1">
      <alignment horizontal="left"/>
      <protection locked="0"/>
    </xf>
    <xf numFmtId="4" fontId="4" fillId="3" borderId="3" xfId="0" applyNumberFormat="1" applyFont="1" applyFill="1" applyBorder="1" applyAlignment="1" applyProtection="1">
      <alignment horizontal="right" vertical="center" wrapText="1"/>
      <protection locked="0"/>
    </xf>
    <xf numFmtId="49" fontId="4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3" xfId="0" applyNumberFormat="1" applyFont="1" applyFill="1" applyBorder="1" applyAlignment="1" applyProtection="1">
      <alignment horizontal="left" vertical="center" wrapText="1"/>
      <protection locked="0"/>
    </xf>
    <xf numFmtId="4" fontId="5" fillId="3" borderId="3" xfId="0" applyNumberFormat="1" applyFont="1" applyFill="1" applyBorder="1" applyAlignment="1" applyProtection="1">
      <alignment horizontal="right" vertical="center" wrapText="1"/>
      <protection locked="0"/>
    </xf>
    <xf numFmtId="49" fontId="5" fillId="3" borderId="4" xfId="0" applyNumberFormat="1" applyFont="1" applyFill="1" applyBorder="1" applyAlignment="1" applyProtection="1">
      <alignment horizontal="center" vertical="center" wrapText="1"/>
      <protection locked="0"/>
    </xf>
    <xf numFmtId="4" fontId="5" fillId="2" borderId="0" xfId="0" applyNumberFormat="1" applyFont="1" applyFill="1" applyBorder="1" applyAlignment="1" applyProtection="1">
      <alignment horizontal="left"/>
      <protection locked="0"/>
    </xf>
    <xf numFmtId="4" fontId="3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7" xfId="0" applyNumberFormat="1" applyFont="1" applyFill="1" applyBorder="1" applyAlignment="1" applyProtection="1">
      <alignment horizontal="center" vertical="top" wrapText="1"/>
      <protection locked="0"/>
    </xf>
    <xf numFmtId="0" fontId="0" fillId="2" borderId="7" xfId="0" applyNumberFormat="1" applyFill="1" applyBorder="1" applyAlignment="1">
      <alignment horizontal="center" wrapText="1"/>
    </xf>
    <xf numFmtId="0" fontId="1" fillId="2" borderId="0" xfId="0" applyNumberFormat="1" applyFont="1" applyFill="1" applyBorder="1" applyAlignment="1" applyProtection="1">
      <alignment horizontal="left"/>
      <protection locked="0"/>
    </xf>
    <xf numFmtId="49" fontId="2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3" xfId="0" applyNumberFormat="1" applyFont="1" applyFill="1" applyBorder="1" applyAlignment="1" applyProtection="1">
      <alignment horizontal="left" vertical="center" wrapText="1"/>
      <protection locked="0"/>
    </xf>
    <xf numFmtId="0" fontId="5" fillId="2" borderId="0" xfId="0" applyNumberFormat="1" applyFont="1" applyFill="1" applyBorder="1" applyAlignment="1" applyProtection="1">
      <alignment horizontal="left"/>
      <protection locked="0"/>
    </xf>
    <xf numFmtId="49" fontId="5" fillId="3" borderId="3" xfId="0" applyNumberFormat="1" applyFont="1" applyFill="1" applyBorder="1" applyAlignment="1" applyProtection="1">
      <alignment horizontal="right" vertical="center" wrapText="1"/>
      <protection locked="0"/>
    </xf>
    <xf numFmtId="49" fontId="5" fillId="3" borderId="1" xfId="0" applyNumberFormat="1" applyFont="1" applyFill="1" applyBorder="1" applyAlignment="1" applyProtection="1">
      <alignment horizontal="right" vertical="center" wrapText="1"/>
      <protection locked="0"/>
    </xf>
    <xf numFmtId="49" fontId="5" fillId="3" borderId="5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3" xfId="0" applyNumberFormat="1" applyFont="1" applyFill="1" applyBorder="1" applyAlignment="1" applyProtection="1">
      <alignment horizontal="right" vertical="center" wrapText="1"/>
      <protection locked="0"/>
    </xf>
    <xf numFmtId="4" fontId="4" fillId="3" borderId="2" xfId="0" applyNumberFormat="1" applyFont="1" applyFill="1" applyBorder="1" applyAlignment="1" applyProtection="1">
      <alignment horizontal="right" vertical="center" wrapTex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39"/>
  <sheetViews>
    <sheetView showGridLines="0" tabSelected="1" zoomScaleNormal="100" workbookViewId="0">
      <selection activeCell="L7" sqref="L7"/>
    </sheetView>
  </sheetViews>
  <sheetFormatPr defaultRowHeight="12.75"/>
  <cols>
    <col min="1" max="1" width="6.83203125" style="13" customWidth="1"/>
    <col min="2" max="2" width="8.33203125" style="13" customWidth="1"/>
    <col min="3" max="3" width="7.33203125" style="13" customWidth="1"/>
    <col min="4" max="4" width="52.83203125" style="13" customWidth="1"/>
    <col min="5" max="6" width="13.83203125" style="1" customWidth="1"/>
    <col min="7" max="7" width="7.83203125" style="1" customWidth="1"/>
    <col min="8" max="16384" width="9.33203125" style="13"/>
  </cols>
  <sheetData>
    <row r="1" spans="1:7" ht="39" customHeight="1">
      <c r="A1" s="11" t="s">
        <v>350</v>
      </c>
      <c r="B1" s="12"/>
      <c r="C1" s="12"/>
      <c r="D1" s="12"/>
      <c r="E1" s="12"/>
      <c r="F1" s="12"/>
      <c r="G1" s="12"/>
    </row>
    <row r="2" spans="1:7" ht="36.75" customHeight="1">
      <c r="A2" s="14" t="s">
        <v>0</v>
      </c>
      <c r="B2" s="14" t="s">
        <v>1</v>
      </c>
      <c r="C2" s="14" t="s">
        <v>2</v>
      </c>
      <c r="D2" s="14" t="s">
        <v>3</v>
      </c>
      <c r="E2" s="10" t="s">
        <v>4</v>
      </c>
      <c r="F2" s="10" t="s">
        <v>5</v>
      </c>
      <c r="G2" s="10" t="s">
        <v>6</v>
      </c>
    </row>
    <row r="3" spans="1:7" s="16" customFormat="1" ht="17.100000000000001" customHeight="1">
      <c r="A3" s="4" t="s">
        <v>7</v>
      </c>
      <c r="B3" s="4"/>
      <c r="C3" s="4"/>
      <c r="D3" s="15" t="s">
        <v>8</v>
      </c>
      <c r="E3" s="2" t="s">
        <v>9</v>
      </c>
      <c r="F3" s="2">
        <f>F4+F6</f>
        <v>1249413.32</v>
      </c>
      <c r="G3" s="2">
        <f t="shared" ref="G3" si="0">F3/E3*100</f>
        <v>569.43190498327363</v>
      </c>
    </row>
    <row r="4" spans="1:7" s="16" customFormat="1" ht="17.100000000000001" customHeight="1">
      <c r="A4" s="3"/>
      <c r="B4" s="5" t="s">
        <v>10</v>
      </c>
      <c r="C4" s="4"/>
      <c r="D4" s="15"/>
      <c r="E4" s="7">
        <f>E5</f>
        <v>0</v>
      </c>
      <c r="F4" s="7">
        <f>F5</f>
        <v>1100000</v>
      </c>
      <c r="G4" s="2"/>
    </row>
    <row r="5" spans="1:7" s="16" customFormat="1" ht="45.75" customHeight="1">
      <c r="A5" s="3"/>
      <c r="B5" s="4"/>
      <c r="C5" s="5" t="s">
        <v>11</v>
      </c>
      <c r="D5" s="6" t="s">
        <v>12</v>
      </c>
      <c r="E5" s="7">
        <v>0</v>
      </c>
      <c r="F5" s="7">
        <v>1100000</v>
      </c>
      <c r="G5" s="2"/>
    </row>
    <row r="6" spans="1:7" s="16" customFormat="1" ht="17.100000000000001" customHeight="1">
      <c r="A6" s="8"/>
      <c r="B6" s="5" t="s">
        <v>13</v>
      </c>
      <c r="C6" s="5"/>
      <c r="D6" s="6" t="s">
        <v>14</v>
      </c>
      <c r="E6" s="7" t="s">
        <v>9</v>
      </c>
      <c r="F6" s="7">
        <f>F7+F8</f>
        <v>149413.32</v>
      </c>
      <c r="G6" s="2">
        <f t="shared" ref="G6:G69" si="1">F6/E6*100</f>
        <v>68.096529847685204</v>
      </c>
    </row>
    <row r="7" spans="1:7" s="16" customFormat="1" ht="36.75" customHeight="1">
      <c r="A7" s="8"/>
      <c r="B7" s="8"/>
      <c r="C7" s="5" t="s">
        <v>15</v>
      </c>
      <c r="D7" s="6" t="s">
        <v>16</v>
      </c>
      <c r="E7" s="7" t="s">
        <v>17</v>
      </c>
      <c r="F7" s="7" t="s">
        <v>18</v>
      </c>
      <c r="G7" s="2">
        <f t="shared" si="1"/>
        <v>99.999544888698523</v>
      </c>
    </row>
    <row r="8" spans="1:7" s="16" customFormat="1" ht="54.75" customHeight="1">
      <c r="A8" s="8"/>
      <c r="B8" s="8"/>
      <c r="C8" s="5" t="s">
        <v>19</v>
      </c>
      <c r="D8" s="6" t="s">
        <v>20</v>
      </c>
      <c r="E8" s="7" t="s">
        <v>21</v>
      </c>
      <c r="F8" s="7" t="s">
        <v>22</v>
      </c>
      <c r="G8" s="2">
        <f t="shared" si="1"/>
        <v>0</v>
      </c>
    </row>
    <row r="9" spans="1:7" s="16" customFormat="1" ht="17.100000000000001" customHeight="1">
      <c r="A9" s="4" t="s">
        <v>23</v>
      </c>
      <c r="B9" s="4"/>
      <c r="C9" s="4"/>
      <c r="D9" s="15" t="s">
        <v>24</v>
      </c>
      <c r="E9" s="2" t="s">
        <v>25</v>
      </c>
      <c r="F9" s="2" t="str">
        <f>F10</f>
        <v>6 655,00</v>
      </c>
      <c r="G9" s="2">
        <f t="shared" si="1"/>
        <v>100</v>
      </c>
    </row>
    <row r="10" spans="1:7" s="16" customFormat="1" ht="17.100000000000001" customHeight="1">
      <c r="A10" s="8"/>
      <c r="B10" s="5" t="s">
        <v>26</v>
      </c>
      <c r="C10" s="5"/>
      <c r="D10" s="6" t="s">
        <v>27</v>
      </c>
      <c r="E10" s="7" t="s">
        <v>25</v>
      </c>
      <c r="F10" s="7" t="str">
        <f>F11</f>
        <v>6 655,00</v>
      </c>
      <c r="G10" s="2">
        <f t="shared" si="1"/>
        <v>100</v>
      </c>
    </row>
    <row r="11" spans="1:7" s="16" customFormat="1" ht="33.75" customHeight="1">
      <c r="A11" s="8"/>
      <c r="B11" s="8"/>
      <c r="C11" s="5" t="s">
        <v>28</v>
      </c>
      <c r="D11" s="6" t="s">
        <v>29</v>
      </c>
      <c r="E11" s="7" t="s">
        <v>25</v>
      </c>
      <c r="F11" s="7" t="s">
        <v>25</v>
      </c>
      <c r="G11" s="2">
        <f t="shared" si="1"/>
        <v>100</v>
      </c>
    </row>
    <row r="12" spans="1:7" s="16" customFormat="1" ht="17.100000000000001" customHeight="1">
      <c r="A12" s="4" t="s">
        <v>30</v>
      </c>
      <c r="B12" s="4"/>
      <c r="C12" s="4"/>
      <c r="D12" s="15" t="s">
        <v>31</v>
      </c>
      <c r="E12" s="2" t="s">
        <v>32</v>
      </c>
      <c r="F12" s="2">
        <f>F13</f>
        <v>100301.15</v>
      </c>
      <c r="G12" s="2">
        <f t="shared" si="1"/>
        <v>38.876414728682171</v>
      </c>
    </row>
    <row r="13" spans="1:7" s="16" customFormat="1" ht="17.100000000000001" customHeight="1">
      <c r="A13" s="8"/>
      <c r="B13" s="5" t="s">
        <v>33</v>
      </c>
      <c r="C13" s="5"/>
      <c r="D13" s="6" t="s">
        <v>34</v>
      </c>
      <c r="E13" s="7" t="s">
        <v>32</v>
      </c>
      <c r="F13" s="7">
        <f>F14+F15+F16+F17+F18+F19+F20</f>
        <v>100301.15</v>
      </c>
      <c r="G13" s="2">
        <f t="shared" si="1"/>
        <v>38.876414728682171</v>
      </c>
    </row>
    <row r="14" spans="1:7" s="16" customFormat="1" ht="21.75" customHeight="1">
      <c r="A14" s="8"/>
      <c r="B14" s="8"/>
      <c r="C14" s="5" t="s">
        <v>35</v>
      </c>
      <c r="D14" s="6" t="s">
        <v>36</v>
      </c>
      <c r="E14" s="7" t="s">
        <v>37</v>
      </c>
      <c r="F14" s="17" t="s">
        <v>38</v>
      </c>
      <c r="G14" s="2">
        <f t="shared" si="1"/>
        <v>86.759749999999997</v>
      </c>
    </row>
    <row r="15" spans="1:7" s="16" customFormat="1" ht="17.100000000000001" customHeight="1">
      <c r="A15" s="8"/>
      <c r="B15" s="8"/>
      <c r="C15" s="5" t="s">
        <v>39</v>
      </c>
      <c r="D15" s="6" t="s">
        <v>40</v>
      </c>
      <c r="E15" s="7" t="s">
        <v>41</v>
      </c>
      <c r="F15" s="17" t="s">
        <v>22</v>
      </c>
      <c r="G15" s="2">
        <f t="shared" si="1"/>
        <v>0</v>
      </c>
    </row>
    <row r="16" spans="1:7" s="16" customFormat="1" ht="48" customHeight="1">
      <c r="A16" s="8"/>
      <c r="B16" s="8"/>
      <c r="C16" s="5" t="s">
        <v>42</v>
      </c>
      <c r="D16" s="6" t="s">
        <v>43</v>
      </c>
      <c r="E16" s="7" t="s">
        <v>44</v>
      </c>
      <c r="F16" s="17" t="s">
        <v>45</v>
      </c>
      <c r="G16" s="2">
        <f t="shared" si="1"/>
        <v>41.368059999999993</v>
      </c>
    </row>
    <row r="17" spans="1:7" s="16" customFormat="1" ht="32.25" customHeight="1">
      <c r="A17" s="8"/>
      <c r="B17" s="8"/>
      <c r="C17" s="5" t="s">
        <v>46</v>
      </c>
      <c r="D17" s="6" t="s">
        <v>47</v>
      </c>
      <c r="E17" s="7" t="s">
        <v>48</v>
      </c>
      <c r="F17" s="17" t="s">
        <v>49</v>
      </c>
      <c r="G17" s="2">
        <f t="shared" si="1"/>
        <v>34.551000000000002</v>
      </c>
    </row>
    <row r="18" spans="1:7" s="16" customFormat="1" ht="24.75" customHeight="1">
      <c r="A18" s="8"/>
      <c r="B18" s="8"/>
      <c r="C18" s="5" t="s">
        <v>50</v>
      </c>
      <c r="D18" s="6" t="s">
        <v>51</v>
      </c>
      <c r="E18" s="7" t="s">
        <v>52</v>
      </c>
      <c r="F18" s="17" t="s">
        <v>53</v>
      </c>
      <c r="G18" s="2">
        <f t="shared" si="1"/>
        <v>21.71166666666667</v>
      </c>
    </row>
    <row r="19" spans="1:7" s="16" customFormat="1" ht="24.75" customHeight="1">
      <c r="A19" s="8"/>
      <c r="B19" s="8"/>
      <c r="C19" s="5" t="s">
        <v>54</v>
      </c>
      <c r="D19" s="6" t="s">
        <v>55</v>
      </c>
      <c r="E19" s="7">
        <v>0</v>
      </c>
      <c r="F19" s="17" t="s">
        <v>56</v>
      </c>
      <c r="G19" s="2"/>
    </row>
    <row r="20" spans="1:7" s="16" customFormat="1" ht="17.100000000000001" customHeight="1">
      <c r="A20" s="8"/>
      <c r="B20" s="8"/>
      <c r="C20" s="5" t="s">
        <v>57</v>
      </c>
      <c r="D20" s="6" t="s">
        <v>58</v>
      </c>
      <c r="E20" s="7" t="s">
        <v>59</v>
      </c>
      <c r="F20" s="17" t="s">
        <v>60</v>
      </c>
      <c r="G20" s="2">
        <f t="shared" si="1"/>
        <v>66.809200000000004</v>
      </c>
    </row>
    <row r="21" spans="1:7" s="16" customFormat="1" ht="17.100000000000001" customHeight="1">
      <c r="A21" s="4" t="s">
        <v>61</v>
      </c>
      <c r="B21" s="4"/>
      <c r="C21" s="4"/>
      <c r="D21" s="15" t="s">
        <v>62</v>
      </c>
      <c r="E21" s="2" t="s">
        <v>41</v>
      </c>
      <c r="F21" s="2" t="str">
        <f>F22</f>
        <v>750,00</v>
      </c>
      <c r="G21" s="2">
        <f t="shared" si="1"/>
        <v>50</v>
      </c>
    </row>
    <row r="22" spans="1:7" s="16" customFormat="1" ht="17.100000000000001" customHeight="1">
      <c r="A22" s="8"/>
      <c r="B22" s="5" t="s">
        <v>63</v>
      </c>
      <c r="C22" s="5"/>
      <c r="D22" s="6" t="s">
        <v>64</v>
      </c>
      <c r="E22" s="7" t="s">
        <v>41</v>
      </c>
      <c r="F22" s="7" t="str">
        <f>F23</f>
        <v>750,00</v>
      </c>
      <c r="G22" s="2">
        <f t="shared" si="1"/>
        <v>50</v>
      </c>
    </row>
    <row r="23" spans="1:7" s="16" customFormat="1" ht="34.5" customHeight="1">
      <c r="A23" s="8"/>
      <c r="B23" s="8"/>
      <c r="C23" s="5" t="s">
        <v>65</v>
      </c>
      <c r="D23" s="6" t="s">
        <v>66</v>
      </c>
      <c r="E23" s="7" t="s">
        <v>41</v>
      </c>
      <c r="F23" s="17" t="s">
        <v>67</v>
      </c>
      <c r="G23" s="2">
        <f t="shared" si="1"/>
        <v>50</v>
      </c>
    </row>
    <row r="24" spans="1:7" s="16" customFormat="1" ht="17.100000000000001" customHeight="1">
      <c r="A24" s="4" t="s">
        <v>68</v>
      </c>
      <c r="B24" s="4"/>
      <c r="C24" s="4"/>
      <c r="D24" s="15" t="s">
        <v>69</v>
      </c>
      <c r="E24" s="2" t="s">
        <v>70</v>
      </c>
      <c r="F24" s="2">
        <f>F25+F27+F31</f>
        <v>131431.04000000001</v>
      </c>
      <c r="G24" s="2">
        <f t="shared" si="1"/>
        <v>72.179956943895263</v>
      </c>
    </row>
    <row r="25" spans="1:7" s="16" customFormat="1" ht="17.100000000000001" customHeight="1">
      <c r="A25" s="8"/>
      <c r="B25" s="5" t="s">
        <v>71</v>
      </c>
      <c r="C25" s="5"/>
      <c r="D25" s="6" t="s">
        <v>72</v>
      </c>
      <c r="E25" s="7" t="s">
        <v>73</v>
      </c>
      <c r="F25" s="7" t="str">
        <f>F26</f>
        <v>65 261,00</v>
      </c>
      <c r="G25" s="2">
        <f t="shared" si="1"/>
        <v>53.845709570957098</v>
      </c>
    </row>
    <row r="26" spans="1:7" s="16" customFormat="1" ht="33" customHeight="1">
      <c r="A26" s="8"/>
      <c r="B26" s="8"/>
      <c r="C26" s="5" t="s">
        <v>15</v>
      </c>
      <c r="D26" s="6" t="s">
        <v>16</v>
      </c>
      <c r="E26" s="7" t="s">
        <v>73</v>
      </c>
      <c r="F26" s="18" t="s">
        <v>74</v>
      </c>
      <c r="G26" s="2">
        <f t="shared" si="1"/>
        <v>53.845709570957098</v>
      </c>
    </row>
    <row r="27" spans="1:7" s="16" customFormat="1" ht="17.100000000000001" customHeight="1">
      <c r="A27" s="8"/>
      <c r="B27" s="5" t="s">
        <v>75</v>
      </c>
      <c r="C27" s="5"/>
      <c r="D27" s="6" t="s">
        <v>76</v>
      </c>
      <c r="E27" s="7" t="s">
        <v>77</v>
      </c>
      <c r="F27" s="7">
        <f>F28+F29+F30</f>
        <v>54483.040000000001</v>
      </c>
      <c r="G27" s="2">
        <f t="shared" si="1"/>
        <v>110.73563545456393</v>
      </c>
    </row>
    <row r="28" spans="1:7" s="16" customFormat="1" ht="45.75" customHeight="1">
      <c r="A28" s="8"/>
      <c r="B28" s="8"/>
      <c r="C28" s="5" t="s">
        <v>42</v>
      </c>
      <c r="D28" s="6" t="s">
        <v>43</v>
      </c>
      <c r="E28" s="7" t="s">
        <v>78</v>
      </c>
      <c r="F28" s="17" t="s">
        <v>79</v>
      </c>
      <c r="G28" s="2">
        <f t="shared" si="1"/>
        <v>60.28125</v>
      </c>
    </row>
    <row r="29" spans="1:7" s="16" customFormat="1" ht="17.100000000000001" customHeight="1">
      <c r="A29" s="8"/>
      <c r="B29" s="8"/>
      <c r="C29" s="5" t="s">
        <v>80</v>
      </c>
      <c r="D29" s="6" t="s">
        <v>81</v>
      </c>
      <c r="E29" s="7" t="s">
        <v>82</v>
      </c>
      <c r="F29" s="17" t="s">
        <v>83</v>
      </c>
      <c r="G29" s="2">
        <f t="shared" si="1"/>
        <v>114.18477859176974</v>
      </c>
    </row>
    <row r="30" spans="1:7" s="16" customFormat="1" ht="36" customHeight="1">
      <c r="A30" s="8"/>
      <c r="B30" s="8"/>
      <c r="C30" s="5" t="s">
        <v>84</v>
      </c>
      <c r="D30" s="6" t="s">
        <v>85</v>
      </c>
      <c r="E30" s="7" t="s">
        <v>22</v>
      </c>
      <c r="F30" s="17" t="s">
        <v>86</v>
      </c>
      <c r="G30" s="2"/>
    </row>
    <row r="31" spans="1:7" s="16" customFormat="1" ht="17.100000000000001" customHeight="1">
      <c r="A31" s="8"/>
      <c r="B31" s="5" t="s">
        <v>87</v>
      </c>
      <c r="C31" s="5"/>
      <c r="D31" s="6" t="s">
        <v>88</v>
      </c>
      <c r="E31" s="7" t="s">
        <v>89</v>
      </c>
      <c r="F31" s="7" t="str">
        <f>F32</f>
        <v>11 687,00</v>
      </c>
      <c r="G31" s="2">
        <f t="shared" si="1"/>
        <v>100</v>
      </c>
    </row>
    <row r="32" spans="1:7" s="16" customFormat="1" ht="34.5" customHeight="1">
      <c r="A32" s="8"/>
      <c r="B32" s="8"/>
      <c r="C32" s="5" t="s">
        <v>15</v>
      </c>
      <c r="D32" s="6" t="s">
        <v>16</v>
      </c>
      <c r="E32" s="7" t="s">
        <v>89</v>
      </c>
      <c r="F32" s="17" t="s">
        <v>89</v>
      </c>
      <c r="G32" s="2">
        <f t="shared" si="1"/>
        <v>100</v>
      </c>
    </row>
    <row r="33" spans="1:7" s="16" customFormat="1" ht="21.75" customHeight="1">
      <c r="A33" s="4" t="s">
        <v>90</v>
      </c>
      <c r="B33" s="4"/>
      <c r="C33" s="4"/>
      <c r="D33" s="15" t="s">
        <v>91</v>
      </c>
      <c r="E33" s="2" t="s">
        <v>92</v>
      </c>
      <c r="F33" s="2">
        <f>F34+F36</f>
        <v>6862</v>
      </c>
      <c r="G33" s="2">
        <f t="shared" si="1"/>
        <v>80.351288056206087</v>
      </c>
    </row>
    <row r="34" spans="1:7" s="16" customFormat="1" ht="23.25" customHeight="1">
      <c r="A34" s="8"/>
      <c r="B34" s="5" t="s">
        <v>93</v>
      </c>
      <c r="C34" s="5"/>
      <c r="D34" s="6" t="s">
        <v>94</v>
      </c>
      <c r="E34" s="7" t="s">
        <v>95</v>
      </c>
      <c r="F34" s="7" t="str">
        <f>F35</f>
        <v>1 150,00</v>
      </c>
      <c r="G34" s="2">
        <f t="shared" si="1"/>
        <v>50.087108013937289</v>
      </c>
    </row>
    <row r="35" spans="1:7" s="16" customFormat="1" ht="33" customHeight="1">
      <c r="A35" s="8"/>
      <c r="B35" s="8"/>
      <c r="C35" s="5" t="s">
        <v>15</v>
      </c>
      <c r="D35" s="6" t="s">
        <v>16</v>
      </c>
      <c r="E35" s="7" t="s">
        <v>95</v>
      </c>
      <c r="F35" s="17" t="s">
        <v>96</v>
      </c>
      <c r="G35" s="2">
        <f t="shared" si="1"/>
        <v>50.087108013937289</v>
      </c>
    </row>
    <row r="36" spans="1:7" s="16" customFormat="1" ht="36" customHeight="1">
      <c r="A36" s="8"/>
      <c r="B36" s="5" t="s">
        <v>97</v>
      </c>
      <c r="C36" s="5"/>
      <c r="D36" s="6" t="s">
        <v>98</v>
      </c>
      <c r="E36" s="7" t="s">
        <v>99</v>
      </c>
      <c r="F36" s="7" t="str">
        <f>F37</f>
        <v>5 712,00</v>
      </c>
      <c r="G36" s="2">
        <f t="shared" si="1"/>
        <v>91.479820627802695</v>
      </c>
    </row>
    <row r="37" spans="1:7" s="16" customFormat="1" ht="33" customHeight="1">
      <c r="A37" s="8"/>
      <c r="B37" s="8"/>
      <c r="C37" s="5" t="s">
        <v>15</v>
      </c>
      <c r="D37" s="6" t="s">
        <v>16</v>
      </c>
      <c r="E37" s="7" t="s">
        <v>99</v>
      </c>
      <c r="F37" s="17" t="s">
        <v>100</v>
      </c>
      <c r="G37" s="2">
        <f t="shared" si="1"/>
        <v>91.479820627802695</v>
      </c>
    </row>
    <row r="38" spans="1:7" s="16" customFormat="1" ht="33" customHeight="1">
      <c r="A38" s="4" t="s">
        <v>101</v>
      </c>
      <c r="B38" s="4"/>
      <c r="C38" s="4"/>
      <c r="D38" s="15" t="s">
        <v>102</v>
      </c>
      <c r="E38" s="2" t="s">
        <v>103</v>
      </c>
      <c r="F38" s="2">
        <f>F39+F42+F50+F61+F68</f>
        <v>3602140.13</v>
      </c>
      <c r="G38" s="2">
        <f t="shared" si="1"/>
        <v>49.798024884219252</v>
      </c>
    </row>
    <row r="39" spans="1:7" s="16" customFormat="1" ht="17.100000000000001" customHeight="1">
      <c r="A39" s="8"/>
      <c r="B39" s="5" t="s">
        <v>104</v>
      </c>
      <c r="C39" s="5"/>
      <c r="D39" s="6" t="s">
        <v>105</v>
      </c>
      <c r="E39" s="7" t="s">
        <v>106</v>
      </c>
      <c r="F39" s="7">
        <f>F40+F41</f>
        <v>1940.63</v>
      </c>
      <c r="G39" s="2">
        <f t="shared" si="1"/>
        <v>32.343833333333336</v>
      </c>
    </row>
    <row r="40" spans="1:7" s="16" customFormat="1" ht="21.75" customHeight="1">
      <c r="A40" s="8"/>
      <c r="B40" s="8"/>
      <c r="C40" s="5" t="s">
        <v>107</v>
      </c>
      <c r="D40" s="6" t="s">
        <v>108</v>
      </c>
      <c r="E40" s="7" t="s">
        <v>106</v>
      </c>
      <c r="F40" s="17" t="s">
        <v>109</v>
      </c>
      <c r="G40" s="2">
        <f t="shared" si="1"/>
        <v>32.110500000000002</v>
      </c>
    </row>
    <row r="41" spans="1:7" s="16" customFormat="1" ht="20.100000000000001" customHeight="1">
      <c r="A41" s="8"/>
      <c r="B41" s="8"/>
      <c r="C41" s="5" t="s">
        <v>110</v>
      </c>
      <c r="D41" s="6" t="s">
        <v>111</v>
      </c>
      <c r="E41" s="7">
        <v>0</v>
      </c>
      <c r="F41" s="17" t="s">
        <v>112</v>
      </c>
      <c r="G41" s="2"/>
    </row>
    <row r="42" spans="1:7" s="16" customFormat="1" ht="33" customHeight="1">
      <c r="A42" s="8"/>
      <c r="B42" s="5" t="s">
        <v>113</v>
      </c>
      <c r="C42" s="5"/>
      <c r="D42" s="6" t="s">
        <v>114</v>
      </c>
      <c r="E42" s="7" t="s">
        <v>115</v>
      </c>
      <c r="F42" s="7">
        <f>F43+F44+F45+F46+F47+F48+F49</f>
        <v>1212596.57</v>
      </c>
      <c r="G42" s="2">
        <f t="shared" si="1"/>
        <v>51.272582241014796</v>
      </c>
    </row>
    <row r="43" spans="1:7" s="16" customFormat="1" ht="17.100000000000001" customHeight="1">
      <c r="A43" s="8"/>
      <c r="B43" s="8"/>
      <c r="C43" s="5" t="s">
        <v>116</v>
      </c>
      <c r="D43" s="6" t="s">
        <v>117</v>
      </c>
      <c r="E43" s="7" t="s">
        <v>118</v>
      </c>
      <c r="F43" s="17" t="s">
        <v>119</v>
      </c>
      <c r="G43" s="2">
        <f t="shared" si="1"/>
        <v>51.656568181818187</v>
      </c>
    </row>
    <row r="44" spans="1:7" s="16" customFormat="1" ht="17.100000000000001" customHeight="1">
      <c r="A44" s="8"/>
      <c r="B44" s="8"/>
      <c r="C44" s="5" t="s">
        <v>120</v>
      </c>
      <c r="D44" s="6" t="s">
        <v>121</v>
      </c>
      <c r="E44" s="7" t="s">
        <v>122</v>
      </c>
      <c r="F44" s="17" t="s">
        <v>123</v>
      </c>
      <c r="G44" s="2">
        <f t="shared" si="1"/>
        <v>45.425337499999998</v>
      </c>
    </row>
    <row r="45" spans="1:7" s="16" customFormat="1" ht="17.100000000000001" customHeight="1">
      <c r="A45" s="8"/>
      <c r="B45" s="8"/>
      <c r="C45" s="5" t="s">
        <v>124</v>
      </c>
      <c r="D45" s="6" t="s">
        <v>125</v>
      </c>
      <c r="E45" s="7" t="s">
        <v>126</v>
      </c>
      <c r="F45" s="17" t="s">
        <v>127</v>
      </c>
      <c r="G45" s="2">
        <f t="shared" si="1"/>
        <v>57.644444444444446</v>
      </c>
    </row>
    <row r="46" spans="1:7" s="16" customFormat="1" ht="17.100000000000001" customHeight="1">
      <c r="A46" s="8"/>
      <c r="B46" s="8"/>
      <c r="C46" s="5" t="s">
        <v>128</v>
      </c>
      <c r="D46" s="6" t="s">
        <v>129</v>
      </c>
      <c r="E46" s="7" t="s">
        <v>130</v>
      </c>
      <c r="F46" s="17" t="s">
        <v>131</v>
      </c>
      <c r="G46" s="2">
        <f t="shared" si="1"/>
        <v>84</v>
      </c>
    </row>
    <row r="47" spans="1:7" s="16" customFormat="1" ht="17.100000000000001" customHeight="1">
      <c r="A47" s="8"/>
      <c r="B47" s="8"/>
      <c r="C47" s="5" t="s">
        <v>132</v>
      </c>
      <c r="D47" s="6" t="s">
        <v>133</v>
      </c>
      <c r="E47" s="7" t="s">
        <v>48</v>
      </c>
      <c r="F47" s="17" t="s">
        <v>134</v>
      </c>
      <c r="G47" s="2">
        <f t="shared" si="1"/>
        <v>-1.8800000000000001</v>
      </c>
    </row>
    <row r="48" spans="1:7" s="16" customFormat="1" ht="17.100000000000001" customHeight="1">
      <c r="A48" s="8"/>
      <c r="B48" s="8"/>
      <c r="C48" s="5" t="s">
        <v>110</v>
      </c>
      <c r="D48" s="6" t="s">
        <v>111</v>
      </c>
      <c r="E48" s="7" t="s">
        <v>41</v>
      </c>
      <c r="F48" s="17" t="s">
        <v>135</v>
      </c>
      <c r="G48" s="2">
        <f t="shared" si="1"/>
        <v>48.986666666666665</v>
      </c>
    </row>
    <row r="49" spans="1:7" s="16" customFormat="1" ht="34.5" customHeight="1">
      <c r="A49" s="8"/>
      <c r="B49" s="8"/>
      <c r="C49" s="5" t="s">
        <v>136</v>
      </c>
      <c r="D49" s="6" t="s">
        <v>137</v>
      </c>
      <c r="E49" s="7" t="s">
        <v>138</v>
      </c>
      <c r="F49" s="17" t="s">
        <v>139</v>
      </c>
      <c r="G49" s="2">
        <f t="shared" si="1"/>
        <v>30.925000000000004</v>
      </c>
    </row>
    <row r="50" spans="1:7" s="16" customFormat="1" ht="33" customHeight="1">
      <c r="A50" s="8"/>
      <c r="B50" s="5" t="s">
        <v>140</v>
      </c>
      <c r="C50" s="5"/>
      <c r="D50" s="6" t="s">
        <v>141</v>
      </c>
      <c r="E50" s="7" t="s">
        <v>142</v>
      </c>
      <c r="F50" s="7">
        <f>F51+F52+F53+F54+F55+F56+F57+F58+F59+F60</f>
        <v>936191.23</v>
      </c>
      <c r="G50" s="2">
        <f t="shared" si="1"/>
        <v>56.876745443499388</v>
      </c>
    </row>
    <row r="51" spans="1:7" s="16" customFormat="1" ht="17.100000000000001" customHeight="1">
      <c r="A51" s="8"/>
      <c r="B51" s="8"/>
      <c r="C51" s="5" t="s">
        <v>116</v>
      </c>
      <c r="D51" s="6" t="s">
        <v>117</v>
      </c>
      <c r="E51" s="7" t="s">
        <v>143</v>
      </c>
      <c r="F51" s="17" t="s">
        <v>144</v>
      </c>
      <c r="G51" s="2">
        <f t="shared" si="1"/>
        <v>55.409802105263161</v>
      </c>
    </row>
    <row r="52" spans="1:7" s="16" customFormat="1" ht="17.100000000000001" customHeight="1">
      <c r="A52" s="8"/>
      <c r="B52" s="8"/>
      <c r="C52" s="5" t="s">
        <v>120</v>
      </c>
      <c r="D52" s="6" t="s">
        <v>121</v>
      </c>
      <c r="E52" s="7" t="s">
        <v>145</v>
      </c>
      <c r="F52" s="17" t="s">
        <v>146</v>
      </c>
      <c r="G52" s="2">
        <f t="shared" si="1"/>
        <v>49.430827272727271</v>
      </c>
    </row>
    <row r="53" spans="1:7" s="16" customFormat="1" ht="17.100000000000001" customHeight="1">
      <c r="A53" s="8"/>
      <c r="B53" s="8"/>
      <c r="C53" s="5" t="s">
        <v>124</v>
      </c>
      <c r="D53" s="6" t="s">
        <v>125</v>
      </c>
      <c r="E53" s="7" t="s">
        <v>147</v>
      </c>
      <c r="F53" s="17" t="s">
        <v>148</v>
      </c>
      <c r="G53" s="2">
        <f t="shared" si="1"/>
        <v>68.873714285714286</v>
      </c>
    </row>
    <row r="54" spans="1:7" s="16" customFormat="1" ht="17.100000000000001" customHeight="1">
      <c r="A54" s="8"/>
      <c r="B54" s="8"/>
      <c r="C54" s="5" t="s">
        <v>128</v>
      </c>
      <c r="D54" s="6" t="s">
        <v>129</v>
      </c>
      <c r="E54" s="7" t="s">
        <v>149</v>
      </c>
      <c r="F54" s="17" t="s">
        <v>150</v>
      </c>
      <c r="G54" s="2">
        <f t="shared" si="1"/>
        <v>62.396138461538456</v>
      </c>
    </row>
    <row r="55" spans="1:7" s="16" customFormat="1" ht="17.100000000000001" customHeight="1">
      <c r="A55" s="8"/>
      <c r="B55" s="8"/>
      <c r="C55" s="5" t="s">
        <v>151</v>
      </c>
      <c r="D55" s="6" t="s">
        <v>152</v>
      </c>
      <c r="E55" s="7" t="s">
        <v>153</v>
      </c>
      <c r="F55" s="17" t="s">
        <v>154</v>
      </c>
      <c r="G55" s="2">
        <f t="shared" si="1"/>
        <v>66.646533333333338</v>
      </c>
    </row>
    <row r="56" spans="1:7" s="16" customFormat="1" ht="17.100000000000001" customHeight="1">
      <c r="A56" s="8"/>
      <c r="B56" s="8"/>
      <c r="C56" s="5" t="s">
        <v>155</v>
      </c>
      <c r="D56" s="6" t="s">
        <v>156</v>
      </c>
      <c r="E56" s="7" t="s">
        <v>157</v>
      </c>
      <c r="F56" s="17" t="s">
        <v>158</v>
      </c>
      <c r="G56" s="2">
        <f t="shared" si="1"/>
        <v>44</v>
      </c>
    </row>
    <row r="57" spans="1:7" s="16" customFormat="1" ht="17.100000000000001" customHeight="1">
      <c r="A57" s="8"/>
      <c r="B57" s="8"/>
      <c r="C57" s="5" t="s">
        <v>159</v>
      </c>
      <c r="D57" s="6" t="s">
        <v>160</v>
      </c>
      <c r="E57" s="7" t="s">
        <v>161</v>
      </c>
      <c r="F57" s="17" t="s">
        <v>162</v>
      </c>
      <c r="G57" s="2">
        <f t="shared" si="1"/>
        <v>45.116166666666672</v>
      </c>
    </row>
    <row r="58" spans="1:7" s="16" customFormat="1" ht="17.100000000000001" customHeight="1">
      <c r="A58" s="8"/>
      <c r="B58" s="8"/>
      <c r="C58" s="5" t="s">
        <v>163</v>
      </c>
      <c r="D58" s="6" t="s">
        <v>164</v>
      </c>
      <c r="E58" s="7" t="s">
        <v>41</v>
      </c>
      <c r="F58" s="17" t="s">
        <v>22</v>
      </c>
      <c r="G58" s="2">
        <f t="shared" si="1"/>
        <v>0</v>
      </c>
    </row>
    <row r="59" spans="1:7" s="16" customFormat="1" ht="17.100000000000001" customHeight="1">
      <c r="A59" s="8"/>
      <c r="B59" s="8"/>
      <c r="C59" s="5" t="s">
        <v>132</v>
      </c>
      <c r="D59" s="6" t="s">
        <v>133</v>
      </c>
      <c r="E59" s="7" t="s">
        <v>52</v>
      </c>
      <c r="F59" s="17" t="s">
        <v>165</v>
      </c>
      <c r="G59" s="2">
        <f t="shared" si="1"/>
        <v>78.914666666666662</v>
      </c>
    </row>
    <row r="60" spans="1:7" s="16" customFormat="1" ht="17.100000000000001" customHeight="1">
      <c r="A60" s="8"/>
      <c r="B60" s="8"/>
      <c r="C60" s="5" t="s">
        <v>110</v>
      </c>
      <c r="D60" s="6" t="s">
        <v>111</v>
      </c>
      <c r="E60" s="7" t="s">
        <v>166</v>
      </c>
      <c r="F60" s="17" t="s">
        <v>167</v>
      </c>
      <c r="G60" s="2">
        <f t="shared" si="1"/>
        <v>254.07800000000003</v>
      </c>
    </row>
    <row r="61" spans="1:7" s="16" customFormat="1" ht="22.5" customHeight="1">
      <c r="A61" s="8"/>
      <c r="B61" s="5" t="s">
        <v>168</v>
      </c>
      <c r="C61" s="5"/>
      <c r="D61" s="6" t="s">
        <v>169</v>
      </c>
      <c r="E61" s="7" t="s">
        <v>170</v>
      </c>
      <c r="F61" s="7">
        <f>F62+F63+F64+F65+F66+F67</f>
        <v>177180.58</v>
      </c>
      <c r="G61" s="2">
        <f t="shared" si="1"/>
        <v>71.878531440162263</v>
      </c>
    </row>
    <row r="62" spans="1:7" s="16" customFormat="1" ht="17.100000000000001" customHeight="1">
      <c r="A62" s="8"/>
      <c r="B62" s="8"/>
      <c r="C62" s="5" t="s">
        <v>171</v>
      </c>
      <c r="D62" s="6" t="s">
        <v>172</v>
      </c>
      <c r="E62" s="7" t="s">
        <v>173</v>
      </c>
      <c r="F62" s="17" t="s">
        <v>174</v>
      </c>
      <c r="G62" s="2">
        <f t="shared" si="1"/>
        <v>62.824533333333335</v>
      </c>
    </row>
    <row r="63" spans="1:7" s="16" customFormat="1" ht="17.100000000000001" customHeight="1">
      <c r="A63" s="8"/>
      <c r="B63" s="8"/>
      <c r="C63" s="5" t="s">
        <v>175</v>
      </c>
      <c r="D63" s="6" t="s">
        <v>176</v>
      </c>
      <c r="E63" s="7" t="s">
        <v>157</v>
      </c>
      <c r="F63" s="17" t="s">
        <v>177</v>
      </c>
      <c r="G63" s="2">
        <f t="shared" si="1"/>
        <v>122.39999999999999</v>
      </c>
    </row>
    <row r="64" spans="1:7" s="16" customFormat="1" ht="17.100000000000001" customHeight="1">
      <c r="A64" s="8"/>
      <c r="B64" s="8"/>
      <c r="C64" s="5" t="s">
        <v>178</v>
      </c>
      <c r="D64" s="6" t="s">
        <v>179</v>
      </c>
      <c r="E64" s="7" t="s">
        <v>180</v>
      </c>
      <c r="F64" s="17" t="s">
        <v>181</v>
      </c>
      <c r="G64" s="2">
        <f t="shared" si="1"/>
        <v>64.978300000000004</v>
      </c>
    </row>
    <row r="65" spans="1:7" s="16" customFormat="1" ht="24" customHeight="1">
      <c r="A65" s="8"/>
      <c r="B65" s="8"/>
      <c r="C65" s="5" t="s">
        <v>182</v>
      </c>
      <c r="D65" s="6" t="s">
        <v>183</v>
      </c>
      <c r="E65" s="7" t="s">
        <v>184</v>
      </c>
      <c r="F65" s="17" t="s">
        <v>185</v>
      </c>
      <c r="G65" s="2">
        <f t="shared" si="1"/>
        <v>115.74812121212122</v>
      </c>
    </row>
    <row r="66" spans="1:7" s="16" customFormat="1" ht="20.100000000000001" customHeight="1">
      <c r="A66" s="8"/>
      <c r="B66" s="8"/>
      <c r="C66" s="5" t="s">
        <v>186</v>
      </c>
      <c r="D66" s="6" t="s">
        <v>187</v>
      </c>
      <c r="E66" s="7">
        <v>0</v>
      </c>
      <c r="F66" s="17" t="s">
        <v>188</v>
      </c>
      <c r="G66" s="2"/>
    </row>
    <row r="67" spans="1:7" s="16" customFormat="1" ht="17.100000000000001" customHeight="1">
      <c r="A67" s="8"/>
      <c r="B67" s="8"/>
      <c r="C67" s="5" t="s">
        <v>39</v>
      </c>
      <c r="D67" s="6" t="s">
        <v>40</v>
      </c>
      <c r="E67" s="7" t="s">
        <v>189</v>
      </c>
      <c r="F67" s="17" t="s">
        <v>190</v>
      </c>
      <c r="G67" s="2">
        <f t="shared" si="1"/>
        <v>84.613333333333344</v>
      </c>
    </row>
    <row r="68" spans="1:7" s="16" customFormat="1" ht="25.5" customHeight="1">
      <c r="A68" s="8"/>
      <c r="B68" s="5" t="s">
        <v>191</v>
      </c>
      <c r="C68" s="5"/>
      <c r="D68" s="6" t="s">
        <v>192</v>
      </c>
      <c r="E68" s="7" t="s">
        <v>193</v>
      </c>
      <c r="F68" s="7">
        <f>F69+F70+F71</f>
        <v>1274231.1200000001</v>
      </c>
      <c r="G68" s="2">
        <f t="shared" si="1"/>
        <v>42.903404713804719</v>
      </c>
    </row>
    <row r="69" spans="1:7" s="16" customFormat="1" ht="17.100000000000001" customHeight="1">
      <c r="A69" s="8"/>
      <c r="B69" s="8"/>
      <c r="C69" s="5" t="s">
        <v>194</v>
      </c>
      <c r="D69" s="6" t="s">
        <v>195</v>
      </c>
      <c r="E69" s="7" t="s">
        <v>196</v>
      </c>
      <c r="F69" s="17" t="s">
        <v>197</v>
      </c>
      <c r="G69" s="2">
        <f t="shared" si="1"/>
        <v>42.872832764505119</v>
      </c>
    </row>
    <row r="70" spans="1:7" s="16" customFormat="1" ht="17.100000000000001" customHeight="1">
      <c r="A70" s="8"/>
      <c r="B70" s="8"/>
      <c r="C70" s="5" t="s">
        <v>198</v>
      </c>
      <c r="D70" s="6" t="s">
        <v>199</v>
      </c>
      <c r="E70" s="7" t="s">
        <v>200</v>
      </c>
      <c r="F70" s="17" t="s">
        <v>201</v>
      </c>
      <c r="G70" s="2">
        <f t="shared" ref="G70:G131" si="2">F70/E70*100</f>
        <v>44.022799999999997</v>
      </c>
    </row>
    <row r="71" spans="1:7" s="16" customFormat="1" ht="24.75" customHeight="1">
      <c r="A71" s="8"/>
      <c r="B71" s="8"/>
      <c r="C71" s="5" t="s">
        <v>202</v>
      </c>
      <c r="D71" s="6" t="s">
        <v>203</v>
      </c>
      <c r="E71" s="7">
        <v>0</v>
      </c>
      <c r="F71" s="17" t="s">
        <v>204</v>
      </c>
      <c r="G71" s="2"/>
    </row>
    <row r="72" spans="1:7" s="16" customFormat="1" ht="17.100000000000001" customHeight="1">
      <c r="A72" s="4" t="s">
        <v>205</v>
      </c>
      <c r="B72" s="4"/>
      <c r="C72" s="4"/>
      <c r="D72" s="15" t="s">
        <v>206</v>
      </c>
      <c r="E72" s="2" t="s">
        <v>207</v>
      </c>
      <c r="F72" s="2">
        <f>F73+F75+F77+F79</f>
        <v>5258756.71</v>
      </c>
      <c r="G72" s="2">
        <f t="shared" si="2"/>
        <v>56.865735614325416</v>
      </c>
    </row>
    <row r="73" spans="1:7" s="16" customFormat="1" ht="23.25" customHeight="1">
      <c r="A73" s="8"/>
      <c r="B73" s="5" t="s">
        <v>208</v>
      </c>
      <c r="C73" s="5"/>
      <c r="D73" s="6" t="s">
        <v>209</v>
      </c>
      <c r="E73" s="7" t="s">
        <v>210</v>
      </c>
      <c r="F73" s="7" t="str">
        <f>F74</f>
        <v>3 380 504,00</v>
      </c>
      <c r="G73" s="2">
        <f t="shared" si="2"/>
        <v>61.538439133631549</v>
      </c>
    </row>
    <row r="74" spans="1:7" s="16" customFormat="1" ht="17.100000000000001" customHeight="1">
      <c r="A74" s="8"/>
      <c r="B74" s="8"/>
      <c r="C74" s="5" t="s">
        <v>211</v>
      </c>
      <c r="D74" s="6" t="s">
        <v>212</v>
      </c>
      <c r="E74" s="7" t="s">
        <v>210</v>
      </c>
      <c r="F74" s="17" t="s">
        <v>213</v>
      </c>
      <c r="G74" s="2">
        <f t="shared" si="2"/>
        <v>61.538439133631549</v>
      </c>
    </row>
    <row r="75" spans="1:7" s="16" customFormat="1" ht="17.100000000000001" customHeight="1">
      <c r="A75" s="8"/>
      <c r="B75" s="5" t="s">
        <v>214</v>
      </c>
      <c r="C75" s="5"/>
      <c r="D75" s="6" t="s">
        <v>215</v>
      </c>
      <c r="E75" s="7" t="s">
        <v>216</v>
      </c>
      <c r="F75" s="7" t="str">
        <f>F76</f>
        <v>1 542 264,00</v>
      </c>
      <c r="G75" s="2">
        <f t="shared" si="2"/>
        <v>50.000032419892072</v>
      </c>
    </row>
    <row r="76" spans="1:7" s="16" customFormat="1" ht="17.100000000000001" customHeight="1">
      <c r="A76" s="8"/>
      <c r="B76" s="8"/>
      <c r="C76" s="5" t="s">
        <v>211</v>
      </c>
      <c r="D76" s="6" t="s">
        <v>212</v>
      </c>
      <c r="E76" s="7" t="s">
        <v>216</v>
      </c>
      <c r="F76" s="17" t="s">
        <v>217</v>
      </c>
      <c r="G76" s="2">
        <f t="shared" si="2"/>
        <v>50.000032419892072</v>
      </c>
    </row>
    <row r="77" spans="1:7" s="16" customFormat="1" ht="17.100000000000001" customHeight="1">
      <c r="A77" s="8"/>
      <c r="B77" s="5" t="s">
        <v>218</v>
      </c>
      <c r="C77" s="5"/>
      <c r="D77" s="6" t="s">
        <v>219</v>
      </c>
      <c r="E77" s="7" t="s">
        <v>44</v>
      </c>
      <c r="F77" s="7" t="str">
        <f>F78</f>
        <v>26 076,71</v>
      </c>
      <c r="G77" s="2">
        <f t="shared" si="2"/>
        <v>52.153419999999997</v>
      </c>
    </row>
    <row r="78" spans="1:7" s="16" customFormat="1" ht="17.100000000000001" customHeight="1">
      <c r="A78" s="8"/>
      <c r="B78" s="8"/>
      <c r="C78" s="5" t="s">
        <v>57</v>
      </c>
      <c r="D78" s="6" t="s">
        <v>58</v>
      </c>
      <c r="E78" s="7" t="s">
        <v>44</v>
      </c>
      <c r="F78" s="17" t="s">
        <v>220</v>
      </c>
      <c r="G78" s="2">
        <f t="shared" si="2"/>
        <v>52.153419999999997</v>
      </c>
    </row>
    <row r="79" spans="1:7" s="16" customFormat="1" ht="17.100000000000001" customHeight="1">
      <c r="A79" s="8"/>
      <c r="B79" s="5" t="s">
        <v>221</v>
      </c>
      <c r="C79" s="5"/>
      <c r="D79" s="6" t="s">
        <v>222</v>
      </c>
      <c r="E79" s="7" t="s">
        <v>223</v>
      </c>
      <c r="F79" s="7" t="str">
        <f>F80</f>
        <v>309 912,00</v>
      </c>
      <c r="G79" s="2">
        <f t="shared" si="2"/>
        <v>49.999919332069538</v>
      </c>
    </row>
    <row r="80" spans="1:7" s="16" customFormat="1" ht="17.100000000000001" customHeight="1">
      <c r="A80" s="8"/>
      <c r="B80" s="8"/>
      <c r="C80" s="5" t="s">
        <v>211</v>
      </c>
      <c r="D80" s="6" t="s">
        <v>212</v>
      </c>
      <c r="E80" s="7" t="s">
        <v>223</v>
      </c>
      <c r="F80" s="17" t="s">
        <v>224</v>
      </c>
      <c r="G80" s="2">
        <f t="shared" si="2"/>
        <v>49.999919332069538</v>
      </c>
    </row>
    <row r="81" spans="1:7" s="16" customFormat="1" ht="17.100000000000001" customHeight="1">
      <c r="A81" s="4" t="s">
        <v>225</v>
      </c>
      <c r="B81" s="4"/>
      <c r="C81" s="4"/>
      <c r="D81" s="15" t="s">
        <v>226</v>
      </c>
      <c r="E81" s="2" t="s">
        <v>227</v>
      </c>
      <c r="F81" s="2">
        <f>F82+F85+F88</f>
        <v>173227.28000000003</v>
      </c>
      <c r="G81" s="2">
        <f t="shared" si="2"/>
        <v>57.579285358151907</v>
      </c>
    </row>
    <row r="82" spans="1:7" s="16" customFormat="1" ht="17.100000000000001" customHeight="1">
      <c r="A82" s="8"/>
      <c r="B82" s="5" t="s">
        <v>228</v>
      </c>
      <c r="C82" s="5"/>
      <c r="D82" s="6" t="s">
        <v>229</v>
      </c>
      <c r="E82" s="7" t="s">
        <v>161</v>
      </c>
      <c r="F82" s="7">
        <f>F83+F84</f>
        <v>33181.4</v>
      </c>
      <c r="G82" s="2">
        <f t="shared" si="2"/>
        <v>55.30233333333333</v>
      </c>
    </row>
    <row r="83" spans="1:7" s="16" customFormat="1" ht="17.100000000000001" customHeight="1">
      <c r="A83" s="8"/>
      <c r="B83" s="8"/>
      <c r="C83" s="5" t="s">
        <v>230</v>
      </c>
      <c r="D83" s="6" t="s">
        <v>231</v>
      </c>
      <c r="E83" s="7" t="s">
        <v>161</v>
      </c>
      <c r="F83" s="17" t="s">
        <v>232</v>
      </c>
      <c r="G83" s="2">
        <f t="shared" si="2"/>
        <v>54.207333333333338</v>
      </c>
    </row>
    <row r="84" spans="1:7" s="16" customFormat="1" ht="17.100000000000001" customHeight="1">
      <c r="A84" s="8"/>
      <c r="B84" s="8"/>
      <c r="C84" s="5" t="s">
        <v>80</v>
      </c>
      <c r="D84" s="6" t="s">
        <v>81</v>
      </c>
      <c r="E84" s="7">
        <v>0</v>
      </c>
      <c r="F84" s="17" t="s">
        <v>233</v>
      </c>
      <c r="G84" s="2"/>
    </row>
    <row r="85" spans="1:7" s="16" customFormat="1" ht="17.100000000000001" customHeight="1">
      <c r="A85" s="8"/>
      <c r="B85" s="5" t="s">
        <v>234</v>
      </c>
      <c r="C85" s="5"/>
      <c r="D85" s="6" t="s">
        <v>235</v>
      </c>
      <c r="E85" s="7" t="s">
        <v>236</v>
      </c>
      <c r="F85" s="7">
        <f>F86+F87</f>
        <v>72008.77</v>
      </c>
      <c r="G85" s="2">
        <f t="shared" si="2"/>
        <v>52.637989766081873</v>
      </c>
    </row>
    <row r="86" spans="1:7" s="16" customFormat="1" ht="17.100000000000001" customHeight="1">
      <c r="A86" s="8"/>
      <c r="B86" s="8"/>
      <c r="C86" s="5" t="s">
        <v>39</v>
      </c>
      <c r="D86" s="6" t="s">
        <v>40</v>
      </c>
      <c r="E86" s="7" t="s">
        <v>237</v>
      </c>
      <c r="F86" s="17" t="s">
        <v>238</v>
      </c>
      <c r="G86" s="2">
        <f t="shared" si="2"/>
        <v>56.021863442389765</v>
      </c>
    </row>
    <row r="87" spans="1:7" s="16" customFormat="1" ht="17.100000000000001" customHeight="1">
      <c r="A87" s="8"/>
      <c r="B87" s="8"/>
      <c r="C87" s="5" t="s">
        <v>230</v>
      </c>
      <c r="D87" s="6" t="s">
        <v>231</v>
      </c>
      <c r="E87" s="7" t="s">
        <v>239</v>
      </c>
      <c r="F87" s="17" t="s">
        <v>240</v>
      </c>
      <c r="G87" s="2">
        <f t="shared" si="2"/>
        <v>49.060751879699247</v>
      </c>
    </row>
    <row r="88" spans="1:7" s="16" customFormat="1" ht="17.100000000000001" customHeight="1">
      <c r="A88" s="8"/>
      <c r="B88" s="5" t="s">
        <v>241</v>
      </c>
      <c r="C88" s="5"/>
      <c r="D88" s="6" t="s">
        <v>242</v>
      </c>
      <c r="E88" s="7" t="s">
        <v>243</v>
      </c>
      <c r="F88" s="7">
        <f>F89+F90</f>
        <v>68037.11</v>
      </c>
      <c r="G88" s="2">
        <f t="shared" si="2"/>
        <v>65.388861124459396</v>
      </c>
    </row>
    <row r="89" spans="1:7" s="16" customFormat="1" ht="17.100000000000001" customHeight="1">
      <c r="A89" s="8"/>
      <c r="B89" s="8"/>
      <c r="C89" s="5" t="s">
        <v>39</v>
      </c>
      <c r="D89" s="6" t="s">
        <v>40</v>
      </c>
      <c r="E89" s="7" t="s">
        <v>244</v>
      </c>
      <c r="F89" s="17" t="s">
        <v>245</v>
      </c>
      <c r="G89" s="2">
        <f t="shared" si="2"/>
        <v>52.331572327044015</v>
      </c>
    </row>
    <row r="90" spans="1:7" s="16" customFormat="1" ht="17.100000000000001" customHeight="1">
      <c r="A90" s="8"/>
      <c r="B90" s="8"/>
      <c r="C90" s="5" t="s">
        <v>230</v>
      </c>
      <c r="D90" s="6" t="s">
        <v>231</v>
      </c>
      <c r="E90" s="7" t="s">
        <v>246</v>
      </c>
      <c r="F90" s="17" t="s">
        <v>247</v>
      </c>
      <c r="G90" s="2">
        <f t="shared" si="2"/>
        <v>66.46904266389177</v>
      </c>
    </row>
    <row r="91" spans="1:7" s="16" customFormat="1" ht="17.100000000000001" customHeight="1">
      <c r="A91" s="4" t="s">
        <v>248</v>
      </c>
      <c r="B91" s="4"/>
      <c r="C91" s="4"/>
      <c r="D91" s="15" t="s">
        <v>249</v>
      </c>
      <c r="E91" s="2" t="s">
        <v>250</v>
      </c>
      <c r="F91" s="2" t="str">
        <f>F92</f>
        <v>160,00</v>
      </c>
      <c r="G91" s="2">
        <f t="shared" si="2"/>
        <v>80</v>
      </c>
    </row>
    <row r="92" spans="1:7" s="16" customFormat="1" ht="17.100000000000001" customHeight="1">
      <c r="A92" s="8"/>
      <c r="B92" s="5" t="s">
        <v>251</v>
      </c>
      <c r="C92" s="5"/>
      <c r="D92" s="6" t="s">
        <v>14</v>
      </c>
      <c r="E92" s="7" t="s">
        <v>250</v>
      </c>
      <c r="F92" s="7" t="str">
        <f>F93</f>
        <v>160,00</v>
      </c>
      <c r="G92" s="2">
        <f t="shared" si="2"/>
        <v>80</v>
      </c>
    </row>
    <row r="93" spans="1:7" s="16" customFormat="1" ht="33" customHeight="1">
      <c r="A93" s="8"/>
      <c r="B93" s="8"/>
      <c r="C93" s="5" t="s">
        <v>15</v>
      </c>
      <c r="D93" s="6" t="s">
        <v>16</v>
      </c>
      <c r="E93" s="7" t="s">
        <v>250</v>
      </c>
      <c r="F93" s="17" t="s">
        <v>252</v>
      </c>
      <c r="G93" s="2">
        <f t="shared" si="2"/>
        <v>80</v>
      </c>
    </row>
    <row r="94" spans="1:7" s="16" customFormat="1" ht="17.100000000000001" customHeight="1">
      <c r="A94" s="4" t="s">
        <v>253</v>
      </c>
      <c r="B94" s="4"/>
      <c r="C94" s="4"/>
      <c r="D94" s="15" t="s">
        <v>254</v>
      </c>
      <c r="E94" s="2" t="s">
        <v>255</v>
      </c>
      <c r="F94" s="2">
        <f>F95+F100+F103+F106+F109+F112+F114</f>
        <v>2973185</v>
      </c>
      <c r="G94" s="2">
        <f t="shared" si="2"/>
        <v>59.932129524362423</v>
      </c>
    </row>
    <row r="95" spans="1:7" s="16" customFormat="1" ht="36.75" customHeight="1">
      <c r="A95" s="8"/>
      <c r="B95" s="5" t="s">
        <v>256</v>
      </c>
      <c r="C95" s="5"/>
      <c r="D95" s="6" t="s">
        <v>257</v>
      </c>
      <c r="E95" s="7" t="s">
        <v>258</v>
      </c>
      <c r="F95" s="7">
        <f>F96+F97+F98+F99</f>
        <v>2219712.5300000003</v>
      </c>
      <c r="G95" s="2">
        <f t="shared" si="2"/>
        <v>56.664348658514797</v>
      </c>
    </row>
    <row r="96" spans="1:7" s="16" customFormat="1" ht="17.100000000000001" customHeight="1">
      <c r="A96" s="8"/>
      <c r="B96" s="8"/>
      <c r="C96" s="5" t="s">
        <v>57</v>
      </c>
      <c r="D96" s="6" t="s">
        <v>58</v>
      </c>
      <c r="E96" s="7" t="s">
        <v>259</v>
      </c>
      <c r="F96" s="17" t="s">
        <v>260</v>
      </c>
      <c r="G96" s="2">
        <f t="shared" si="2"/>
        <v>45.689230769230768</v>
      </c>
    </row>
    <row r="97" spans="1:7" s="16" customFormat="1" ht="17.100000000000001" customHeight="1">
      <c r="A97" s="8"/>
      <c r="B97" s="8"/>
      <c r="C97" s="5" t="s">
        <v>80</v>
      </c>
      <c r="D97" s="6" t="s">
        <v>81</v>
      </c>
      <c r="E97" s="7" t="s">
        <v>48</v>
      </c>
      <c r="F97" s="17" t="s">
        <v>261</v>
      </c>
      <c r="G97" s="2">
        <f t="shared" si="2"/>
        <v>33.711999999999996</v>
      </c>
    </row>
    <row r="98" spans="1:7" s="16" customFormat="1" ht="33.75" customHeight="1">
      <c r="A98" s="8"/>
      <c r="B98" s="8"/>
      <c r="C98" s="5" t="s">
        <v>15</v>
      </c>
      <c r="D98" s="6" t="s">
        <v>16</v>
      </c>
      <c r="E98" s="7" t="s">
        <v>262</v>
      </c>
      <c r="F98" s="17" t="s">
        <v>263</v>
      </c>
      <c r="G98" s="2">
        <f t="shared" si="2"/>
        <v>56.330849974398355</v>
      </c>
    </row>
    <row r="99" spans="1:7" s="16" customFormat="1" ht="34.5" customHeight="1">
      <c r="A99" s="8"/>
      <c r="B99" s="8"/>
      <c r="C99" s="5" t="s">
        <v>84</v>
      </c>
      <c r="D99" s="6" t="s">
        <v>85</v>
      </c>
      <c r="E99" s="7">
        <v>0</v>
      </c>
      <c r="F99" s="17" t="s">
        <v>264</v>
      </c>
      <c r="G99" s="2"/>
    </row>
    <row r="100" spans="1:7" s="16" customFormat="1" ht="45.75" customHeight="1">
      <c r="A100" s="8"/>
      <c r="B100" s="5" t="s">
        <v>265</v>
      </c>
      <c r="C100" s="5"/>
      <c r="D100" s="6" t="s">
        <v>266</v>
      </c>
      <c r="E100" s="7" t="s">
        <v>267</v>
      </c>
      <c r="F100" s="7">
        <f>F101+F102</f>
        <v>26709</v>
      </c>
      <c r="G100" s="2">
        <f t="shared" si="2"/>
        <v>52.889108910891089</v>
      </c>
    </row>
    <row r="101" spans="1:7" s="16" customFormat="1" ht="33.75" customHeight="1">
      <c r="A101" s="8"/>
      <c r="B101" s="8"/>
      <c r="C101" s="5" t="s">
        <v>15</v>
      </c>
      <c r="D101" s="6" t="s">
        <v>16</v>
      </c>
      <c r="E101" s="7" t="s">
        <v>268</v>
      </c>
      <c r="F101" s="17" t="s">
        <v>269</v>
      </c>
      <c r="G101" s="2">
        <f t="shared" si="2"/>
        <v>55.631399317406135</v>
      </c>
    </row>
    <row r="102" spans="1:7" s="16" customFormat="1" ht="23.25" customHeight="1">
      <c r="A102" s="8"/>
      <c r="B102" s="8"/>
      <c r="C102" s="5" t="s">
        <v>270</v>
      </c>
      <c r="D102" s="6" t="s">
        <v>271</v>
      </c>
      <c r="E102" s="7" t="s">
        <v>272</v>
      </c>
      <c r="F102" s="17" t="s">
        <v>273</v>
      </c>
      <c r="G102" s="2">
        <f t="shared" si="2"/>
        <v>49.099056603773583</v>
      </c>
    </row>
    <row r="103" spans="1:7" s="16" customFormat="1" ht="24" customHeight="1">
      <c r="A103" s="8"/>
      <c r="B103" s="5" t="s">
        <v>274</v>
      </c>
      <c r="C103" s="5"/>
      <c r="D103" s="6" t="s">
        <v>275</v>
      </c>
      <c r="E103" s="7" t="s">
        <v>276</v>
      </c>
      <c r="F103" s="7">
        <f>F104+F105</f>
        <v>267735</v>
      </c>
      <c r="G103" s="2">
        <f t="shared" si="2"/>
        <v>99.485359690844234</v>
      </c>
    </row>
    <row r="104" spans="1:7" s="16" customFormat="1" ht="17.100000000000001" customHeight="1">
      <c r="A104" s="8"/>
      <c r="B104" s="8"/>
      <c r="C104" s="5" t="s">
        <v>80</v>
      </c>
      <c r="D104" s="6" t="s">
        <v>81</v>
      </c>
      <c r="E104" s="7" t="s">
        <v>189</v>
      </c>
      <c r="F104" s="17" t="s">
        <v>277</v>
      </c>
      <c r="G104" s="2">
        <f t="shared" si="2"/>
        <v>53.833333333333336</v>
      </c>
    </row>
    <row r="105" spans="1:7" s="16" customFormat="1" ht="22.5" customHeight="1">
      <c r="A105" s="8"/>
      <c r="B105" s="8"/>
      <c r="C105" s="5" t="s">
        <v>270</v>
      </c>
      <c r="D105" s="6" t="s">
        <v>271</v>
      </c>
      <c r="E105" s="7" t="s">
        <v>278</v>
      </c>
      <c r="F105" s="17" t="s">
        <v>278</v>
      </c>
      <c r="G105" s="2">
        <f t="shared" si="2"/>
        <v>100</v>
      </c>
    </row>
    <row r="106" spans="1:7" s="16" customFormat="1" ht="17.100000000000001" customHeight="1">
      <c r="A106" s="8"/>
      <c r="B106" s="5" t="s">
        <v>279</v>
      </c>
      <c r="C106" s="5"/>
      <c r="D106" s="6" t="s">
        <v>280</v>
      </c>
      <c r="E106" s="7" t="s">
        <v>281</v>
      </c>
      <c r="F106" s="7">
        <f>F107+F108</f>
        <v>147333.71</v>
      </c>
      <c r="G106" s="2">
        <f t="shared" si="2"/>
        <v>73.191112767014403</v>
      </c>
    </row>
    <row r="107" spans="1:7" s="16" customFormat="1" ht="17.100000000000001" customHeight="1">
      <c r="A107" s="8"/>
      <c r="B107" s="8"/>
      <c r="C107" s="5" t="s">
        <v>80</v>
      </c>
      <c r="D107" s="6" t="s">
        <v>81</v>
      </c>
      <c r="E107" s="7" t="s">
        <v>282</v>
      </c>
      <c r="F107" s="17" t="s">
        <v>283</v>
      </c>
      <c r="G107" s="2">
        <f t="shared" si="2"/>
        <v>106.421375</v>
      </c>
    </row>
    <row r="108" spans="1:7" s="16" customFormat="1" ht="22.5" customHeight="1">
      <c r="A108" s="8"/>
      <c r="B108" s="8"/>
      <c r="C108" s="5" t="s">
        <v>270</v>
      </c>
      <c r="D108" s="6" t="s">
        <v>271</v>
      </c>
      <c r="E108" s="7" t="s">
        <v>284</v>
      </c>
      <c r="F108" s="17" t="s">
        <v>285</v>
      </c>
      <c r="G108" s="2">
        <f t="shared" si="2"/>
        <v>71.815830315571645</v>
      </c>
    </row>
    <row r="109" spans="1:7" s="16" customFormat="1" ht="17.100000000000001" customHeight="1">
      <c r="A109" s="8"/>
      <c r="B109" s="5" t="s">
        <v>286</v>
      </c>
      <c r="C109" s="5"/>
      <c r="D109" s="6" t="s">
        <v>287</v>
      </c>
      <c r="E109" s="7" t="s">
        <v>288</v>
      </c>
      <c r="F109" s="7">
        <f>F110+F111</f>
        <v>97615</v>
      </c>
      <c r="G109" s="2">
        <f t="shared" si="2"/>
        <v>51.59355179704017</v>
      </c>
    </row>
    <row r="110" spans="1:7" s="16" customFormat="1" ht="17.100000000000001" customHeight="1">
      <c r="A110" s="8"/>
      <c r="B110" s="8"/>
      <c r="C110" s="5" t="s">
        <v>80</v>
      </c>
      <c r="D110" s="6" t="s">
        <v>81</v>
      </c>
      <c r="E110" s="7">
        <v>0</v>
      </c>
      <c r="F110" s="7">
        <v>150</v>
      </c>
      <c r="G110" s="2"/>
    </row>
    <row r="111" spans="1:7" s="16" customFormat="1" ht="23.25" customHeight="1">
      <c r="A111" s="8"/>
      <c r="B111" s="8"/>
      <c r="C111" s="5" t="s">
        <v>270</v>
      </c>
      <c r="D111" s="6" t="s">
        <v>271</v>
      </c>
      <c r="E111" s="7" t="s">
        <v>288</v>
      </c>
      <c r="F111" s="17" t="s">
        <v>289</v>
      </c>
      <c r="G111" s="2">
        <f t="shared" si="2"/>
        <v>51.514270613107826</v>
      </c>
    </row>
    <row r="112" spans="1:7" s="16" customFormat="1" ht="17.100000000000001" customHeight="1">
      <c r="A112" s="8"/>
      <c r="B112" s="5" t="s">
        <v>290</v>
      </c>
      <c r="C112" s="5"/>
      <c r="D112" s="6" t="s">
        <v>291</v>
      </c>
      <c r="E112" s="7" t="s">
        <v>200</v>
      </c>
      <c r="F112" s="7" t="str">
        <f>F113</f>
        <v>21 199,76</v>
      </c>
      <c r="G112" s="2">
        <f t="shared" si="2"/>
        <v>52.999399999999994</v>
      </c>
    </row>
    <row r="113" spans="1:7" s="16" customFormat="1" ht="17.100000000000001" customHeight="1">
      <c r="A113" s="8"/>
      <c r="B113" s="8"/>
      <c r="C113" s="5" t="s">
        <v>230</v>
      </c>
      <c r="D113" s="6" t="s">
        <v>231</v>
      </c>
      <c r="E113" s="7" t="s">
        <v>200</v>
      </c>
      <c r="F113" s="17" t="s">
        <v>292</v>
      </c>
      <c r="G113" s="2">
        <f t="shared" si="2"/>
        <v>52.999399999999994</v>
      </c>
    </row>
    <row r="114" spans="1:7" s="16" customFormat="1" ht="17.100000000000001" customHeight="1">
      <c r="A114" s="8"/>
      <c r="B114" s="5" t="s">
        <v>293</v>
      </c>
      <c r="C114" s="5"/>
      <c r="D114" s="6" t="s">
        <v>14</v>
      </c>
      <c r="E114" s="7" t="s">
        <v>294</v>
      </c>
      <c r="F114" s="7">
        <f>F115+F116</f>
        <v>192880</v>
      </c>
      <c r="G114" s="2">
        <f t="shared" si="2"/>
        <v>65.717206132879042</v>
      </c>
    </row>
    <row r="115" spans="1:7" s="16" customFormat="1" ht="17.100000000000001" customHeight="1">
      <c r="A115" s="8"/>
      <c r="B115" s="8"/>
      <c r="C115" s="5" t="s">
        <v>80</v>
      </c>
      <c r="D115" s="6" t="s">
        <v>81</v>
      </c>
      <c r="E115" s="7" t="s">
        <v>295</v>
      </c>
      <c r="F115" s="17" t="s">
        <v>296</v>
      </c>
      <c r="G115" s="2">
        <f t="shared" si="2"/>
        <v>18</v>
      </c>
    </row>
    <row r="116" spans="1:7" s="16" customFormat="1" ht="24" customHeight="1">
      <c r="A116" s="8"/>
      <c r="B116" s="8"/>
      <c r="C116" s="5" t="s">
        <v>270</v>
      </c>
      <c r="D116" s="6" t="s">
        <v>271</v>
      </c>
      <c r="E116" s="7" t="s">
        <v>297</v>
      </c>
      <c r="F116" s="17" t="s">
        <v>298</v>
      </c>
      <c r="G116" s="2">
        <f t="shared" si="2"/>
        <v>65.880341880341874</v>
      </c>
    </row>
    <row r="117" spans="1:7" s="16" customFormat="1" ht="17.100000000000001" customHeight="1">
      <c r="A117" s="4" t="s">
        <v>299</v>
      </c>
      <c r="B117" s="4"/>
      <c r="C117" s="4"/>
      <c r="D117" s="15" t="s">
        <v>300</v>
      </c>
      <c r="E117" s="2" t="s">
        <v>301</v>
      </c>
      <c r="F117" s="2">
        <f>F118</f>
        <v>167079.18</v>
      </c>
      <c r="G117" s="2">
        <f t="shared" si="2"/>
        <v>78.658047946995097</v>
      </c>
    </row>
    <row r="118" spans="1:7" s="16" customFormat="1" ht="17.100000000000001" customHeight="1">
      <c r="A118" s="8"/>
      <c r="B118" s="5" t="s">
        <v>302</v>
      </c>
      <c r="C118" s="5"/>
      <c r="D118" s="6" t="s">
        <v>14</v>
      </c>
      <c r="E118" s="7" t="s">
        <v>301</v>
      </c>
      <c r="F118" s="7">
        <f>F119+F120+F121</f>
        <v>167079.18</v>
      </c>
      <c r="G118" s="2">
        <f t="shared" si="2"/>
        <v>78.658047946995097</v>
      </c>
    </row>
    <row r="119" spans="1:7" s="16" customFormat="1" ht="43.5" customHeight="1">
      <c r="A119" s="8"/>
      <c r="B119" s="8"/>
      <c r="C119" s="5" t="s">
        <v>303</v>
      </c>
      <c r="D119" s="6" t="s">
        <v>304</v>
      </c>
      <c r="E119" s="7" t="s">
        <v>305</v>
      </c>
      <c r="F119" s="17" t="s">
        <v>305</v>
      </c>
      <c r="G119" s="2">
        <f t="shared" si="2"/>
        <v>100</v>
      </c>
    </row>
    <row r="120" spans="1:7" s="16" customFormat="1" ht="48.75" customHeight="1">
      <c r="A120" s="8"/>
      <c r="B120" s="8"/>
      <c r="C120" s="5" t="s">
        <v>306</v>
      </c>
      <c r="D120" s="6" t="s">
        <v>307</v>
      </c>
      <c r="E120" s="7" t="s">
        <v>308</v>
      </c>
      <c r="F120" s="17" t="s">
        <v>309</v>
      </c>
      <c r="G120" s="2">
        <f t="shared" si="2"/>
        <v>78.636208832224654</v>
      </c>
    </row>
    <row r="121" spans="1:7" s="16" customFormat="1" ht="45.75" customHeight="1">
      <c r="A121" s="8"/>
      <c r="B121" s="8"/>
      <c r="C121" s="5" t="s">
        <v>310</v>
      </c>
      <c r="D121" s="6" t="s">
        <v>307</v>
      </c>
      <c r="E121" s="7" t="s">
        <v>311</v>
      </c>
      <c r="F121" s="17" t="s">
        <v>312</v>
      </c>
      <c r="G121" s="2">
        <f t="shared" si="2"/>
        <v>78.29828597349578</v>
      </c>
    </row>
    <row r="122" spans="1:7" s="16" customFormat="1" ht="17.100000000000001" customHeight="1">
      <c r="A122" s="4" t="s">
        <v>313</v>
      </c>
      <c r="B122" s="4"/>
      <c r="C122" s="4"/>
      <c r="D122" s="15" t="s">
        <v>314</v>
      </c>
      <c r="E122" s="2" t="s">
        <v>315</v>
      </c>
      <c r="F122" s="2" t="str">
        <f>F123</f>
        <v>183 681,00</v>
      </c>
      <c r="G122" s="2">
        <f t="shared" si="2"/>
        <v>92.300618583639434</v>
      </c>
    </row>
    <row r="123" spans="1:7" s="16" customFormat="1" ht="17.100000000000001" customHeight="1">
      <c r="A123" s="8"/>
      <c r="B123" s="5" t="s">
        <v>316</v>
      </c>
      <c r="C123" s="5"/>
      <c r="D123" s="6" t="s">
        <v>317</v>
      </c>
      <c r="E123" s="7" t="s">
        <v>315</v>
      </c>
      <c r="F123" s="7" t="str">
        <f>F124</f>
        <v>183 681,00</v>
      </c>
      <c r="G123" s="2">
        <f t="shared" si="2"/>
        <v>92.300618583639434</v>
      </c>
    </row>
    <row r="124" spans="1:7" s="16" customFormat="1" ht="22.5" customHeight="1">
      <c r="A124" s="8"/>
      <c r="B124" s="8"/>
      <c r="C124" s="5" t="s">
        <v>270</v>
      </c>
      <c r="D124" s="6" t="s">
        <v>271</v>
      </c>
      <c r="E124" s="7" t="s">
        <v>315</v>
      </c>
      <c r="F124" s="17" t="s">
        <v>318</v>
      </c>
      <c r="G124" s="2">
        <f t="shared" si="2"/>
        <v>92.300618583639434</v>
      </c>
    </row>
    <row r="125" spans="1:7" s="16" customFormat="1" ht="17.100000000000001" customHeight="1">
      <c r="A125" s="4" t="s">
        <v>319</v>
      </c>
      <c r="B125" s="4"/>
      <c r="C125" s="4"/>
      <c r="D125" s="15" t="s">
        <v>320</v>
      </c>
      <c r="E125" s="2" t="s">
        <v>321</v>
      </c>
      <c r="F125" s="2">
        <f>F126+F128+F130</f>
        <v>111769.88</v>
      </c>
      <c r="G125" s="2">
        <f t="shared" si="2"/>
        <v>16.116781542898341</v>
      </c>
    </row>
    <row r="126" spans="1:7" s="16" customFormat="1" ht="22.5" customHeight="1">
      <c r="A126" s="8"/>
      <c r="B126" s="5" t="s">
        <v>322</v>
      </c>
      <c r="C126" s="5"/>
      <c r="D126" s="6" t="s">
        <v>323</v>
      </c>
      <c r="E126" s="7" t="s">
        <v>324</v>
      </c>
      <c r="F126" s="7" t="str">
        <f>F127</f>
        <v>111 769,88</v>
      </c>
      <c r="G126" s="2">
        <f t="shared" si="2"/>
        <v>58.826252631578946</v>
      </c>
    </row>
    <row r="127" spans="1:7" s="16" customFormat="1" ht="17.100000000000001" customHeight="1">
      <c r="A127" s="8"/>
      <c r="B127" s="8"/>
      <c r="C127" s="5" t="s">
        <v>39</v>
      </c>
      <c r="D127" s="6" t="s">
        <v>40</v>
      </c>
      <c r="E127" s="7" t="s">
        <v>324</v>
      </c>
      <c r="F127" s="17" t="s">
        <v>325</v>
      </c>
      <c r="G127" s="2">
        <f t="shared" si="2"/>
        <v>58.826252631578946</v>
      </c>
    </row>
    <row r="128" spans="1:7" s="16" customFormat="1" ht="22.5" customHeight="1">
      <c r="A128" s="8"/>
      <c r="B128" s="5" t="s">
        <v>326</v>
      </c>
      <c r="C128" s="5"/>
      <c r="D128" s="6" t="s">
        <v>327</v>
      </c>
      <c r="E128" s="7" t="s">
        <v>328</v>
      </c>
      <c r="F128" s="7" t="str">
        <f>F129</f>
        <v>0,00</v>
      </c>
      <c r="G128" s="2">
        <f t="shared" si="2"/>
        <v>0</v>
      </c>
    </row>
    <row r="129" spans="1:7" s="16" customFormat="1" ht="17.100000000000001" customHeight="1">
      <c r="A129" s="8"/>
      <c r="B129" s="8"/>
      <c r="C129" s="5" t="s">
        <v>329</v>
      </c>
      <c r="D129" s="6" t="s">
        <v>330</v>
      </c>
      <c r="E129" s="7" t="s">
        <v>328</v>
      </c>
      <c r="F129" s="17" t="s">
        <v>22</v>
      </c>
      <c r="G129" s="2">
        <f t="shared" si="2"/>
        <v>0</v>
      </c>
    </row>
    <row r="130" spans="1:7" s="16" customFormat="1" ht="17.100000000000001" customHeight="1">
      <c r="A130" s="8"/>
      <c r="B130" s="5" t="s">
        <v>331</v>
      </c>
      <c r="C130" s="5"/>
      <c r="D130" s="6" t="s">
        <v>14</v>
      </c>
      <c r="E130" s="7" t="s">
        <v>332</v>
      </c>
      <c r="F130" s="7" t="str">
        <f>F131</f>
        <v>0,00</v>
      </c>
      <c r="G130" s="2">
        <f t="shared" si="2"/>
        <v>0</v>
      </c>
    </row>
    <row r="131" spans="1:7" s="16" customFormat="1" ht="17.100000000000001" customHeight="1">
      <c r="A131" s="8"/>
      <c r="B131" s="8"/>
      <c r="C131" s="5" t="s">
        <v>333</v>
      </c>
      <c r="D131" s="6" t="s">
        <v>334</v>
      </c>
      <c r="E131" s="7" t="s">
        <v>332</v>
      </c>
      <c r="F131" s="17" t="s">
        <v>22</v>
      </c>
      <c r="G131" s="2">
        <f t="shared" si="2"/>
        <v>0</v>
      </c>
    </row>
    <row r="132" spans="1:7" s="16" customFormat="1" ht="17.100000000000001" customHeight="1">
      <c r="A132" s="4" t="s">
        <v>335</v>
      </c>
      <c r="B132" s="4"/>
      <c r="C132" s="4"/>
      <c r="D132" s="15" t="s">
        <v>336</v>
      </c>
      <c r="E132" s="2" t="s">
        <v>22</v>
      </c>
      <c r="F132" s="2">
        <f>F133</f>
        <v>0</v>
      </c>
      <c r="G132" s="2"/>
    </row>
    <row r="133" spans="1:7" s="16" customFormat="1" ht="17.100000000000001" customHeight="1">
      <c r="A133" s="8"/>
      <c r="B133" s="5" t="s">
        <v>337</v>
      </c>
      <c r="C133" s="5"/>
      <c r="D133" s="6" t="s">
        <v>338</v>
      </c>
      <c r="E133" s="7" t="s">
        <v>22</v>
      </c>
      <c r="F133" s="7">
        <f>F134</f>
        <v>0</v>
      </c>
      <c r="G133" s="2"/>
    </row>
    <row r="134" spans="1:7" s="16" customFormat="1" ht="36" customHeight="1">
      <c r="A134" s="8"/>
      <c r="B134" s="8"/>
      <c r="C134" s="5" t="s">
        <v>339</v>
      </c>
      <c r="D134" s="6" t="s">
        <v>12</v>
      </c>
      <c r="E134" s="7" t="s">
        <v>22</v>
      </c>
      <c r="F134" s="7">
        <v>0</v>
      </c>
      <c r="G134" s="2"/>
    </row>
    <row r="135" spans="1:7" s="16" customFormat="1" ht="17.100000000000001" customHeight="1">
      <c r="A135" s="4" t="s">
        <v>340</v>
      </c>
      <c r="B135" s="4"/>
      <c r="C135" s="4"/>
      <c r="D135" s="15" t="s">
        <v>341</v>
      </c>
      <c r="E135" s="2" t="s">
        <v>342</v>
      </c>
      <c r="F135" s="2">
        <f>F136</f>
        <v>0</v>
      </c>
      <c r="G135" s="2">
        <f t="shared" ref="G135:G140" si="3">F135/E135*100</f>
        <v>0</v>
      </c>
    </row>
    <row r="136" spans="1:7" s="16" customFormat="1" ht="17.100000000000001" customHeight="1">
      <c r="A136" s="8"/>
      <c r="B136" s="5" t="s">
        <v>343</v>
      </c>
      <c r="C136" s="5"/>
      <c r="D136" s="6" t="s">
        <v>344</v>
      </c>
      <c r="E136" s="7" t="s">
        <v>342</v>
      </c>
      <c r="F136" s="7">
        <f>F137+F138</f>
        <v>0</v>
      </c>
      <c r="G136" s="2">
        <f t="shared" si="3"/>
        <v>0</v>
      </c>
    </row>
    <row r="137" spans="1:7" s="16" customFormat="1" ht="59.25" customHeight="1">
      <c r="A137" s="8"/>
      <c r="B137" s="8"/>
      <c r="C137" s="5" t="s">
        <v>19</v>
      </c>
      <c r="D137" s="6" t="s">
        <v>20</v>
      </c>
      <c r="E137" s="7" t="s">
        <v>345</v>
      </c>
      <c r="F137" s="17" t="s">
        <v>22</v>
      </c>
      <c r="G137" s="2">
        <f t="shared" si="3"/>
        <v>0</v>
      </c>
    </row>
    <row r="138" spans="1:7" s="16" customFormat="1" ht="45" customHeight="1">
      <c r="A138" s="8"/>
      <c r="B138" s="8"/>
      <c r="C138" s="5" t="s">
        <v>346</v>
      </c>
      <c r="D138" s="6" t="s">
        <v>20</v>
      </c>
      <c r="E138" s="7" t="s">
        <v>347</v>
      </c>
      <c r="F138" s="17" t="s">
        <v>22</v>
      </c>
      <c r="G138" s="2">
        <f t="shared" si="3"/>
        <v>0</v>
      </c>
    </row>
    <row r="139" spans="1:7" s="16" customFormat="1" ht="5.45" customHeight="1">
      <c r="A139" s="19"/>
      <c r="B139" s="19"/>
      <c r="C139" s="19"/>
      <c r="E139" s="9"/>
      <c r="F139" s="9"/>
      <c r="G139" s="2"/>
    </row>
    <row r="140" spans="1:7" s="16" customFormat="1" ht="17.100000000000001" customHeight="1">
      <c r="A140" s="20"/>
      <c r="B140" s="20"/>
      <c r="C140" s="20"/>
      <c r="D140" s="20" t="s">
        <v>348</v>
      </c>
      <c r="E140" s="21" t="s">
        <v>349</v>
      </c>
      <c r="F140" s="21">
        <f>F3+F9+F13+F21+F24+F33+F38+F72+F81+F91+F94+F117+F122+F125+F132+F135</f>
        <v>13965411.689999999</v>
      </c>
      <c r="G140" s="2">
        <f t="shared" si="3"/>
        <v>56.668023531972956</v>
      </c>
    </row>
    <row r="141" spans="1:7" s="16" customFormat="1" ht="11.25">
      <c r="E141" s="9"/>
      <c r="F141" s="9"/>
      <c r="G141" s="9"/>
    </row>
    <row r="142" spans="1:7" s="16" customFormat="1" ht="11.25">
      <c r="E142" s="9"/>
      <c r="F142" s="9"/>
      <c r="G142" s="9"/>
    </row>
    <row r="143" spans="1:7" s="16" customFormat="1" ht="11.25">
      <c r="E143" s="9"/>
      <c r="F143" s="9"/>
      <c r="G143" s="9"/>
    </row>
    <row r="144" spans="1:7" s="16" customFormat="1" ht="11.25">
      <c r="E144" s="9"/>
      <c r="F144" s="9"/>
      <c r="G144" s="9"/>
    </row>
    <row r="145" spans="5:7" s="16" customFormat="1" ht="11.25">
      <c r="E145" s="9"/>
      <c r="F145" s="9"/>
      <c r="G145" s="9"/>
    </row>
    <row r="146" spans="5:7" s="16" customFormat="1" ht="11.25">
      <c r="E146" s="9"/>
      <c r="F146" s="9"/>
      <c r="G146" s="9"/>
    </row>
    <row r="147" spans="5:7" s="16" customFormat="1" ht="11.25">
      <c r="E147" s="9"/>
      <c r="F147" s="9"/>
      <c r="G147" s="9"/>
    </row>
    <row r="148" spans="5:7" s="16" customFormat="1" ht="11.25">
      <c r="E148" s="9"/>
      <c r="F148" s="9"/>
      <c r="G148" s="9"/>
    </row>
    <row r="149" spans="5:7" s="16" customFormat="1" ht="11.25">
      <c r="E149" s="9"/>
      <c r="F149" s="9"/>
      <c r="G149" s="9"/>
    </row>
    <row r="150" spans="5:7" s="16" customFormat="1" ht="11.25">
      <c r="E150" s="9"/>
      <c r="F150" s="9"/>
      <c r="G150" s="9"/>
    </row>
    <row r="151" spans="5:7" s="16" customFormat="1" ht="11.25">
      <c r="E151" s="9"/>
      <c r="F151" s="9"/>
      <c r="G151" s="9"/>
    </row>
    <row r="152" spans="5:7" s="16" customFormat="1" ht="11.25">
      <c r="E152" s="9"/>
      <c r="F152" s="9"/>
      <c r="G152" s="9"/>
    </row>
    <row r="153" spans="5:7" s="16" customFormat="1" ht="11.25">
      <c r="E153" s="9"/>
      <c r="F153" s="9"/>
      <c r="G153" s="9"/>
    </row>
    <row r="154" spans="5:7" s="16" customFormat="1" ht="11.25">
      <c r="E154" s="9"/>
      <c r="F154" s="9"/>
      <c r="G154" s="9"/>
    </row>
    <row r="155" spans="5:7" s="16" customFormat="1" ht="11.25">
      <c r="E155" s="9"/>
      <c r="F155" s="9"/>
      <c r="G155" s="9"/>
    </row>
    <row r="156" spans="5:7" s="16" customFormat="1" ht="11.25">
      <c r="E156" s="9"/>
      <c r="F156" s="9"/>
      <c r="G156" s="9"/>
    </row>
    <row r="157" spans="5:7" s="16" customFormat="1" ht="11.25">
      <c r="E157" s="9"/>
      <c r="F157" s="9"/>
      <c r="G157" s="9"/>
    </row>
    <row r="158" spans="5:7" s="16" customFormat="1" ht="11.25">
      <c r="E158" s="9"/>
      <c r="F158" s="9"/>
      <c r="G158" s="9"/>
    </row>
    <row r="159" spans="5:7" s="16" customFormat="1" ht="11.25">
      <c r="E159" s="9"/>
      <c r="F159" s="9"/>
      <c r="G159" s="9"/>
    </row>
    <row r="160" spans="5:7" s="16" customFormat="1" ht="11.25">
      <c r="E160" s="9"/>
      <c r="F160" s="9"/>
      <c r="G160" s="9"/>
    </row>
    <row r="161" spans="5:7" s="16" customFormat="1" ht="11.25">
      <c r="E161" s="9"/>
      <c r="F161" s="9"/>
      <c r="G161" s="9"/>
    </row>
    <row r="162" spans="5:7" s="16" customFormat="1" ht="11.25">
      <c r="E162" s="9"/>
      <c r="F162" s="9"/>
      <c r="G162" s="9"/>
    </row>
    <row r="163" spans="5:7" s="16" customFormat="1" ht="11.25">
      <c r="E163" s="9"/>
      <c r="F163" s="9"/>
      <c r="G163" s="9"/>
    </row>
    <row r="164" spans="5:7" s="16" customFormat="1" ht="11.25">
      <c r="E164" s="9"/>
      <c r="F164" s="9"/>
      <c r="G164" s="9"/>
    </row>
    <row r="165" spans="5:7" s="16" customFormat="1" ht="11.25">
      <c r="E165" s="9"/>
      <c r="F165" s="9"/>
      <c r="G165" s="9"/>
    </row>
    <row r="166" spans="5:7" s="16" customFormat="1" ht="11.25">
      <c r="E166" s="9"/>
      <c r="F166" s="9"/>
      <c r="G166" s="9"/>
    </row>
    <row r="167" spans="5:7" s="16" customFormat="1" ht="11.25">
      <c r="E167" s="9"/>
      <c r="F167" s="9"/>
      <c r="G167" s="9"/>
    </row>
    <row r="168" spans="5:7" s="16" customFormat="1" ht="11.25">
      <c r="E168" s="9"/>
      <c r="F168" s="9"/>
      <c r="G168" s="9"/>
    </row>
    <row r="169" spans="5:7" s="16" customFormat="1" ht="11.25">
      <c r="E169" s="9"/>
      <c r="F169" s="9"/>
      <c r="G169" s="9"/>
    </row>
    <row r="170" spans="5:7" s="16" customFormat="1" ht="11.25">
      <c r="E170" s="9"/>
      <c r="F170" s="9"/>
      <c r="G170" s="9"/>
    </row>
    <row r="171" spans="5:7" s="16" customFormat="1" ht="11.25">
      <c r="E171" s="9"/>
      <c r="F171" s="9"/>
      <c r="G171" s="9"/>
    </row>
    <row r="172" spans="5:7" s="16" customFormat="1" ht="11.25">
      <c r="E172" s="9"/>
      <c r="F172" s="9"/>
      <c r="G172" s="9"/>
    </row>
    <row r="173" spans="5:7" s="16" customFormat="1" ht="11.25">
      <c r="E173" s="9"/>
      <c r="F173" s="9"/>
      <c r="G173" s="9"/>
    </row>
    <row r="174" spans="5:7" s="16" customFormat="1" ht="11.25">
      <c r="E174" s="9"/>
      <c r="F174" s="9"/>
      <c r="G174" s="9"/>
    </row>
    <row r="175" spans="5:7" s="16" customFormat="1" ht="11.25">
      <c r="E175" s="9"/>
      <c r="F175" s="9"/>
      <c r="G175" s="9"/>
    </row>
    <row r="176" spans="5:7" s="16" customFormat="1" ht="11.25">
      <c r="E176" s="9"/>
      <c r="F176" s="9"/>
      <c r="G176" s="9"/>
    </row>
    <row r="177" spans="5:7" s="16" customFormat="1" ht="11.25">
      <c r="E177" s="9"/>
      <c r="F177" s="9"/>
      <c r="G177" s="9"/>
    </row>
    <row r="178" spans="5:7" s="16" customFormat="1" ht="11.25">
      <c r="E178" s="9"/>
      <c r="F178" s="9"/>
      <c r="G178" s="9"/>
    </row>
    <row r="179" spans="5:7" s="16" customFormat="1" ht="11.25">
      <c r="E179" s="9"/>
      <c r="F179" s="9"/>
      <c r="G179" s="9"/>
    </row>
    <row r="180" spans="5:7" s="16" customFormat="1" ht="11.25">
      <c r="E180" s="9"/>
      <c r="F180" s="9"/>
      <c r="G180" s="9"/>
    </row>
    <row r="181" spans="5:7" s="16" customFormat="1" ht="11.25">
      <c r="E181" s="9"/>
      <c r="F181" s="9"/>
      <c r="G181" s="9"/>
    </row>
    <row r="182" spans="5:7" s="16" customFormat="1" ht="11.25">
      <c r="E182" s="9"/>
      <c r="F182" s="9"/>
      <c r="G182" s="9"/>
    </row>
    <row r="183" spans="5:7" s="16" customFormat="1" ht="11.25">
      <c r="E183" s="9"/>
      <c r="F183" s="9"/>
      <c r="G183" s="9"/>
    </row>
    <row r="184" spans="5:7" s="16" customFormat="1" ht="11.25">
      <c r="E184" s="9"/>
      <c r="F184" s="9"/>
      <c r="G184" s="9"/>
    </row>
    <row r="185" spans="5:7" s="16" customFormat="1" ht="11.25">
      <c r="E185" s="9"/>
      <c r="F185" s="9"/>
      <c r="G185" s="9"/>
    </row>
    <row r="186" spans="5:7" s="16" customFormat="1" ht="11.25">
      <c r="E186" s="9"/>
      <c r="F186" s="9"/>
      <c r="G186" s="9"/>
    </row>
    <row r="187" spans="5:7" s="16" customFormat="1" ht="11.25">
      <c r="E187" s="9"/>
      <c r="F187" s="9"/>
      <c r="G187" s="9"/>
    </row>
    <row r="188" spans="5:7" s="16" customFormat="1" ht="11.25">
      <c r="E188" s="9"/>
      <c r="F188" s="9"/>
      <c r="G188" s="9"/>
    </row>
    <row r="189" spans="5:7" s="16" customFormat="1" ht="11.25">
      <c r="E189" s="9"/>
      <c r="F189" s="9"/>
      <c r="G189" s="9"/>
    </row>
    <row r="190" spans="5:7" s="16" customFormat="1" ht="11.25">
      <c r="E190" s="9"/>
      <c r="F190" s="9"/>
      <c r="G190" s="9"/>
    </row>
    <row r="191" spans="5:7" s="16" customFormat="1" ht="11.25">
      <c r="E191" s="9"/>
      <c r="F191" s="9"/>
      <c r="G191" s="9"/>
    </row>
    <row r="192" spans="5:7" s="16" customFormat="1" ht="11.25">
      <c r="E192" s="9"/>
      <c r="F192" s="9"/>
      <c r="G192" s="9"/>
    </row>
    <row r="193" spans="5:7" s="16" customFormat="1" ht="11.25">
      <c r="E193" s="9"/>
      <c r="F193" s="9"/>
      <c r="G193" s="9"/>
    </row>
    <row r="194" spans="5:7" s="16" customFormat="1" ht="11.25">
      <c r="E194" s="9"/>
      <c r="F194" s="9"/>
      <c r="G194" s="9"/>
    </row>
    <row r="195" spans="5:7" s="16" customFormat="1" ht="11.25">
      <c r="E195" s="9"/>
      <c r="F195" s="9"/>
      <c r="G195" s="9"/>
    </row>
    <row r="196" spans="5:7" s="16" customFormat="1" ht="11.25">
      <c r="E196" s="9"/>
      <c r="F196" s="9"/>
      <c r="G196" s="9"/>
    </row>
    <row r="197" spans="5:7" s="16" customFormat="1" ht="11.25">
      <c r="E197" s="9"/>
      <c r="F197" s="9"/>
      <c r="G197" s="9"/>
    </row>
    <row r="198" spans="5:7" s="16" customFormat="1" ht="11.25">
      <c r="E198" s="9"/>
      <c r="F198" s="9"/>
      <c r="G198" s="9"/>
    </row>
    <row r="199" spans="5:7" s="16" customFormat="1" ht="11.25">
      <c r="E199" s="9"/>
      <c r="F199" s="9"/>
      <c r="G199" s="9"/>
    </row>
    <row r="200" spans="5:7" s="16" customFormat="1" ht="11.25">
      <c r="E200" s="9"/>
      <c r="F200" s="9"/>
      <c r="G200" s="9"/>
    </row>
    <row r="201" spans="5:7" s="16" customFormat="1" ht="11.25">
      <c r="E201" s="9"/>
      <c r="F201" s="9"/>
      <c r="G201" s="9"/>
    </row>
    <row r="202" spans="5:7" s="16" customFormat="1" ht="11.25">
      <c r="E202" s="9"/>
      <c r="F202" s="9"/>
      <c r="G202" s="9"/>
    </row>
    <row r="203" spans="5:7" s="16" customFormat="1" ht="11.25">
      <c r="E203" s="9"/>
      <c r="F203" s="9"/>
      <c r="G203" s="9"/>
    </row>
    <row r="204" spans="5:7" s="16" customFormat="1" ht="11.25">
      <c r="E204" s="9"/>
      <c r="F204" s="9"/>
      <c r="G204" s="9"/>
    </row>
    <row r="205" spans="5:7" s="16" customFormat="1" ht="11.25">
      <c r="E205" s="9"/>
      <c r="F205" s="9"/>
      <c r="G205" s="9"/>
    </row>
    <row r="206" spans="5:7" s="16" customFormat="1" ht="11.25">
      <c r="E206" s="9"/>
      <c r="F206" s="9"/>
      <c r="G206" s="9"/>
    </row>
    <row r="207" spans="5:7" s="16" customFormat="1" ht="11.25">
      <c r="E207" s="9"/>
      <c r="F207" s="9"/>
      <c r="G207" s="9"/>
    </row>
    <row r="208" spans="5:7" s="16" customFormat="1" ht="11.25">
      <c r="E208" s="9"/>
      <c r="F208" s="9"/>
      <c r="G208" s="9"/>
    </row>
    <row r="209" spans="5:7" s="16" customFormat="1" ht="11.25">
      <c r="E209" s="9"/>
      <c r="F209" s="9"/>
      <c r="G209" s="9"/>
    </row>
    <row r="210" spans="5:7" s="16" customFormat="1" ht="11.25">
      <c r="E210" s="9"/>
      <c r="F210" s="9"/>
      <c r="G210" s="9"/>
    </row>
    <row r="211" spans="5:7" s="16" customFormat="1" ht="11.25">
      <c r="E211" s="9"/>
      <c r="F211" s="9"/>
      <c r="G211" s="9"/>
    </row>
    <row r="212" spans="5:7" s="16" customFormat="1" ht="11.25">
      <c r="E212" s="9"/>
      <c r="F212" s="9"/>
      <c r="G212" s="9"/>
    </row>
    <row r="213" spans="5:7" s="16" customFormat="1" ht="11.25">
      <c r="E213" s="9"/>
      <c r="F213" s="9"/>
      <c r="G213" s="9"/>
    </row>
    <row r="214" spans="5:7" s="16" customFormat="1" ht="11.25">
      <c r="E214" s="9"/>
      <c r="F214" s="9"/>
      <c r="G214" s="9"/>
    </row>
    <row r="215" spans="5:7" s="16" customFormat="1" ht="11.25">
      <c r="E215" s="9"/>
      <c r="F215" s="9"/>
      <c r="G215" s="9"/>
    </row>
    <row r="216" spans="5:7" s="16" customFormat="1" ht="11.25">
      <c r="E216" s="9"/>
      <c r="F216" s="9"/>
      <c r="G216" s="9"/>
    </row>
    <row r="217" spans="5:7" s="16" customFormat="1" ht="11.25">
      <c r="E217" s="9"/>
      <c r="F217" s="9"/>
      <c r="G217" s="9"/>
    </row>
    <row r="218" spans="5:7" s="16" customFormat="1" ht="11.25">
      <c r="E218" s="9"/>
      <c r="F218" s="9"/>
      <c r="G218" s="9"/>
    </row>
    <row r="219" spans="5:7" s="16" customFormat="1" ht="11.25">
      <c r="E219" s="9"/>
      <c r="F219" s="9"/>
      <c r="G219" s="9"/>
    </row>
    <row r="220" spans="5:7" s="16" customFormat="1" ht="11.25">
      <c r="E220" s="9"/>
      <c r="F220" s="9"/>
      <c r="G220" s="9"/>
    </row>
    <row r="221" spans="5:7" s="16" customFormat="1" ht="11.25">
      <c r="E221" s="9"/>
      <c r="F221" s="9"/>
      <c r="G221" s="9"/>
    </row>
    <row r="222" spans="5:7" s="16" customFormat="1" ht="11.25">
      <c r="E222" s="9"/>
      <c r="F222" s="9"/>
      <c r="G222" s="9"/>
    </row>
    <row r="223" spans="5:7" s="16" customFormat="1" ht="11.25">
      <c r="E223" s="9"/>
      <c r="F223" s="9"/>
      <c r="G223" s="9"/>
    </row>
    <row r="224" spans="5:7" s="16" customFormat="1" ht="11.25">
      <c r="E224" s="9"/>
      <c r="F224" s="9"/>
      <c r="G224" s="9"/>
    </row>
    <row r="225" spans="5:7" s="16" customFormat="1" ht="11.25">
      <c r="E225" s="9"/>
      <c r="F225" s="9"/>
      <c r="G225" s="9"/>
    </row>
    <row r="226" spans="5:7" s="16" customFormat="1" ht="11.25">
      <c r="E226" s="9"/>
      <c r="F226" s="9"/>
      <c r="G226" s="9"/>
    </row>
    <row r="227" spans="5:7" s="16" customFormat="1" ht="11.25">
      <c r="E227" s="9"/>
      <c r="F227" s="9"/>
      <c r="G227" s="9"/>
    </row>
    <row r="228" spans="5:7" s="16" customFormat="1" ht="11.25">
      <c r="E228" s="9"/>
      <c r="F228" s="9"/>
      <c r="G228" s="9"/>
    </row>
    <row r="229" spans="5:7" s="16" customFormat="1" ht="11.25">
      <c r="E229" s="9"/>
      <c r="F229" s="9"/>
      <c r="G229" s="9"/>
    </row>
    <row r="230" spans="5:7" s="16" customFormat="1" ht="11.25">
      <c r="E230" s="9"/>
      <c r="F230" s="9"/>
      <c r="G230" s="9"/>
    </row>
    <row r="231" spans="5:7" s="16" customFormat="1" ht="11.25">
      <c r="E231" s="9"/>
      <c r="F231" s="9"/>
      <c r="G231" s="9"/>
    </row>
    <row r="232" spans="5:7" s="16" customFormat="1" ht="11.25">
      <c r="E232" s="9"/>
      <c r="F232" s="9"/>
      <c r="G232" s="9"/>
    </row>
    <row r="233" spans="5:7" s="16" customFormat="1" ht="11.25">
      <c r="E233" s="9"/>
      <c r="F233" s="9"/>
      <c r="G233" s="9"/>
    </row>
    <row r="234" spans="5:7" s="16" customFormat="1" ht="11.25">
      <c r="E234" s="9"/>
      <c r="F234" s="9"/>
      <c r="G234" s="9"/>
    </row>
    <row r="235" spans="5:7" s="16" customFormat="1" ht="11.25">
      <c r="E235" s="9"/>
      <c r="F235" s="9"/>
      <c r="G235" s="9"/>
    </row>
    <row r="236" spans="5:7" s="16" customFormat="1" ht="11.25">
      <c r="E236" s="9"/>
      <c r="F236" s="9"/>
      <c r="G236" s="9"/>
    </row>
    <row r="237" spans="5:7" s="16" customFormat="1" ht="11.25">
      <c r="E237" s="9"/>
      <c r="F237" s="9"/>
      <c r="G237" s="9"/>
    </row>
    <row r="238" spans="5:7" s="16" customFormat="1" ht="11.25">
      <c r="E238" s="9"/>
      <c r="F238" s="9"/>
      <c r="G238" s="9"/>
    </row>
    <row r="239" spans="5:7" s="16" customFormat="1" ht="11.25">
      <c r="E239" s="9"/>
      <c r="F239" s="9"/>
      <c r="G239" s="9"/>
    </row>
  </sheetData>
  <mergeCells count="1">
    <mergeCell ref="A1:G1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98" fitToHeight="99" orientation="portrait" horizontalDpi="4294967293" verticalDpi="0" r:id="rId1"/>
  <headerFoot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doc1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SKARBNIK-JW</dc:creator>
  <cp:lastModifiedBy>SKARBNIK-JW</cp:lastModifiedBy>
  <cp:lastPrinted>2011-08-13T11:59:30Z</cp:lastPrinted>
  <dcterms:created xsi:type="dcterms:W3CDTF">2011-08-13T11:44:04Z</dcterms:created>
  <dcterms:modified xsi:type="dcterms:W3CDTF">2011-08-17T06:23:35Z</dcterms:modified>
</cp:coreProperties>
</file>